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aouan BOUJLEL\OneDrive\Bureau\gradeB2\"/>
    </mc:Choice>
  </mc:AlternateContent>
  <bookViews>
    <workbookView xWindow="-120" yWindow="-120" windowWidth="20730" windowHeight="11760" tabRatio="803" firstSheet="2" activeTab="2"/>
  </bookViews>
  <sheets>
    <sheet name="PrepB" sheetId="1" r:id="rId1"/>
    <sheet name="PrepG" sheetId="2" r:id="rId2"/>
    <sheet name="Boys - Consolation 03-32 (32)" sheetId="3" r:id="rId3"/>
    <sheet name="Girls - Consolation 03-32 (32)" sheetId="4" r:id="rId4"/>
    <sheet name="PrepBoys" sheetId="5" r:id="rId5"/>
    <sheet name="Boys" sheetId="6" r:id="rId6"/>
    <sheet name="PrepGirls" sheetId="7" r:id="rId7"/>
    <sheet name="Girls" sheetId="8" r:id="rId8"/>
  </sheets>
  <externalReferences>
    <externalReference r:id="rId9"/>
  </externalReferences>
  <definedNames>
    <definedName name="_Order1" hidden="1">255</definedName>
    <definedName name="A" localSheetId="2" hidden="1">{"'Sheet5'!$A$1:$F$68"}</definedName>
    <definedName name="A" localSheetId="3" hidden="1">{"'Sheet5'!$A$1:$F$68"}</definedName>
    <definedName name="A" hidden="1">{"'Sheet5'!$A$1:$F$68"}</definedName>
    <definedName name="aaaa" localSheetId="2" hidden="1">{"'Sheet5'!$A$1:$F$68"}</definedName>
    <definedName name="aaaa" localSheetId="3" hidden="1">{"'Sheet5'!$A$1:$F$68"}</definedName>
    <definedName name="aaaa" hidden="1">{"'Sheet5'!$A$1:$F$68"}</definedName>
    <definedName name="aaaaaa" localSheetId="2" hidden="1">{"'Sheet5'!$A$1:$F$68"}</definedName>
    <definedName name="aaaaaa" localSheetId="3" hidden="1">{"'Sheet5'!$A$1:$F$68"}</definedName>
    <definedName name="aaaaaa" hidden="1">{"'Sheet5'!$A$1:$F$68"}</definedName>
    <definedName name="aaaaaaaaaaaaaaa" localSheetId="2" hidden="1">{"'Sheet5'!$A$1:$F$68"}</definedName>
    <definedName name="aaaaaaaaaaaaaaa" localSheetId="3" hidden="1">{"'Sheet5'!$A$1:$F$68"}</definedName>
    <definedName name="aaaaaaaaaaaaaaa" hidden="1">{"'Sheet5'!$A$1:$F$68"}</definedName>
    <definedName name="AAAAAAAAAAAAAAAAA" localSheetId="2" hidden="1">{"'Sheet5'!$A$1:$F$68"}</definedName>
    <definedName name="AAAAAAAAAAAAAAAAA" localSheetId="3" hidden="1">{"'Sheet5'!$A$1:$F$68"}</definedName>
    <definedName name="AAAAAAAAAAAAAAAAA" hidden="1">{"'Sheet5'!$A$1:$F$68"}</definedName>
    <definedName name="bbbb" hidden="1">{"'Sheet5'!$A$1:$F$68"}</definedName>
    <definedName name="Combo_MD" localSheetId="2" hidden="1">{"'Sheet5'!$A$1:$F$68"}</definedName>
    <definedName name="Combo_MD" localSheetId="3" hidden="1">{"'Sheet5'!$A$1:$F$68"}</definedName>
    <definedName name="Combo_MD" hidden="1">{"'Sheet5'!$A$1:$F$68"}</definedName>
    <definedName name="Combo_QD_32" localSheetId="2" hidden="1">{"'Sheet5'!$A$1:$F$68"}</definedName>
    <definedName name="Combo_QD_32" localSheetId="3" hidden="1">{"'Sheet5'!$A$1:$F$68"}</definedName>
    <definedName name="Combo_QD_32" hidden="1">{"'Sheet5'!$A$1:$F$68"}</definedName>
    <definedName name="Combo_Qual" localSheetId="2" hidden="1">{"'Sheet5'!$A$1:$F$68"}</definedName>
    <definedName name="Combo_Qual" localSheetId="3" hidden="1">{"'Sheet5'!$A$1:$F$68"}</definedName>
    <definedName name="Combo_Qual" hidden="1">{"'Sheet5'!$A$1:$F$68"}</definedName>
    <definedName name="Combo_Qual_128_8" localSheetId="2" hidden="1">{"'Sheet5'!$A$1:$F$68"}</definedName>
    <definedName name="Combo_Qual_128_8" localSheetId="3" hidden="1">{"'Sheet5'!$A$1:$F$68"}</definedName>
    <definedName name="Combo_Qual_128_8" hidden="1">{"'Sheet5'!$A$1:$F$68"}</definedName>
    <definedName name="Combo_Qual_64_8" localSheetId="2" hidden="1">{"'Sheet5'!$A$1:$F$68"}</definedName>
    <definedName name="Combo_Qual_64_8" localSheetId="3" hidden="1">{"'Sheet5'!$A$1:$F$68"}</definedName>
    <definedName name="Combo_Qual_64_8" hidden="1">{"'Sheet5'!$A$1:$F$68"}</definedName>
    <definedName name="Combo2" localSheetId="2" hidden="1">{"'Sheet5'!$A$1:$F$68"}</definedName>
    <definedName name="Combo2" localSheetId="3" hidden="1">{"'Sheet5'!$A$1:$F$68"}</definedName>
    <definedName name="Combo2" hidden="1">{"'Sheet5'!$A$1:$F$68"}</definedName>
    <definedName name="d" localSheetId="2" hidden="1">{"'Sheet5'!$A$1:$F$68"}</definedName>
    <definedName name="d" localSheetId="3" hidden="1">{"'Sheet5'!$A$1:$F$68"}</definedName>
    <definedName name="d" hidden="1">{"'Sheet5'!$A$1:$F$68"}</definedName>
    <definedName name="ddd" hidden="1">{"'Sheet5'!$A$1:$F$68"}</definedName>
    <definedName name="Draw1" localSheetId="2" hidden="1">{"'Sheet5'!$A$1:$F$68"}</definedName>
    <definedName name="Draw1" localSheetId="3" hidden="1">{"'Sheet5'!$A$1:$F$68"}</definedName>
    <definedName name="Draw1" hidden="1">{"'Sheet5'!$A$1:$F$68"}</definedName>
    <definedName name="Draw10" localSheetId="2" hidden="1">{"'Sheet5'!$A$1:$F$68"}</definedName>
    <definedName name="Draw10" localSheetId="3" hidden="1">{"'Sheet5'!$A$1:$F$68"}</definedName>
    <definedName name="Draw10" hidden="1">{"'Sheet5'!$A$1:$F$68"}</definedName>
    <definedName name="Draw11" localSheetId="2" hidden="1">{"'Sheet5'!$A$1:$F$68"}</definedName>
    <definedName name="Draw11" localSheetId="3" hidden="1">{"'Sheet5'!$A$1:$F$68"}</definedName>
    <definedName name="Draw11" hidden="1">{"'Sheet5'!$A$1:$F$68"}</definedName>
    <definedName name="Draw12" localSheetId="2" hidden="1">{"'Sheet5'!$A$1:$F$68"}</definedName>
    <definedName name="Draw12" localSheetId="3" hidden="1">{"'Sheet5'!$A$1:$F$68"}</definedName>
    <definedName name="Draw12" hidden="1">{"'Sheet5'!$A$1:$F$68"}</definedName>
    <definedName name="Draw13" localSheetId="2" hidden="1">{"'Sheet5'!$A$1:$F$68"}</definedName>
    <definedName name="Draw13" localSheetId="3" hidden="1">{"'Sheet5'!$A$1:$F$68"}</definedName>
    <definedName name="Draw13" hidden="1">{"'Sheet5'!$A$1:$F$68"}</definedName>
    <definedName name="Draw14" localSheetId="2" hidden="1">{"'Sheet5'!$A$1:$F$68"}</definedName>
    <definedName name="Draw14" localSheetId="3" hidden="1">{"'Sheet5'!$A$1:$F$68"}</definedName>
    <definedName name="Draw14" hidden="1">{"'Sheet5'!$A$1:$F$68"}</definedName>
    <definedName name="Draw15" localSheetId="2" hidden="1">{"'Sheet5'!$A$1:$F$68"}</definedName>
    <definedName name="Draw15" localSheetId="3" hidden="1">{"'Sheet5'!$A$1:$F$68"}</definedName>
    <definedName name="Draw15" hidden="1">{"'Sheet5'!$A$1:$F$68"}</definedName>
    <definedName name="Draw16" localSheetId="2" hidden="1">{"'Sheet5'!$A$1:$F$68"}</definedName>
    <definedName name="Draw16" localSheetId="3" hidden="1">{"'Sheet5'!$A$1:$F$68"}</definedName>
    <definedName name="Draw16" hidden="1">{"'Sheet5'!$A$1:$F$68"}</definedName>
    <definedName name="Draw17" localSheetId="2" hidden="1">{"'Sheet5'!$A$1:$F$68"}</definedName>
    <definedName name="Draw17" localSheetId="3" hidden="1">{"'Sheet5'!$A$1:$F$68"}</definedName>
    <definedName name="Draw17" hidden="1">{"'Sheet5'!$A$1:$F$68"}</definedName>
    <definedName name="Draw18" localSheetId="2" hidden="1">{"'Sheet5'!$A$1:$F$68"}</definedName>
    <definedName name="Draw18" localSheetId="3" hidden="1">{"'Sheet5'!$A$1:$F$68"}</definedName>
    <definedName name="Draw18" hidden="1">{"'Sheet5'!$A$1:$F$68"}</definedName>
    <definedName name="Draw2" localSheetId="2" hidden="1">{"'Sheet5'!$A$1:$F$68"}</definedName>
    <definedName name="Draw2" localSheetId="3" hidden="1">{"'Sheet5'!$A$1:$F$68"}</definedName>
    <definedName name="Draw2" hidden="1">{"'Sheet5'!$A$1:$F$68"}</definedName>
    <definedName name="Draw3" localSheetId="2" hidden="1">{"'Sheet5'!$A$1:$F$68"}</definedName>
    <definedName name="Draw3" localSheetId="3" hidden="1">{"'Sheet5'!$A$1:$F$68"}</definedName>
    <definedName name="Draw3" hidden="1">{"'Sheet5'!$A$1:$F$68"}</definedName>
    <definedName name="Draw4" localSheetId="2" hidden="1">{"'Sheet5'!$A$1:$F$68"}</definedName>
    <definedName name="Draw4" localSheetId="3" hidden="1">{"'Sheet5'!$A$1:$F$68"}</definedName>
    <definedName name="Draw4" hidden="1">{"'Sheet5'!$A$1:$F$68"}</definedName>
    <definedName name="Draw5" localSheetId="2" hidden="1">{"'Sheet5'!$A$1:$F$68"}</definedName>
    <definedName name="Draw5" localSheetId="3" hidden="1">{"'Sheet5'!$A$1:$F$68"}</definedName>
    <definedName name="Draw5" hidden="1">{"'Sheet5'!$A$1:$F$68"}</definedName>
    <definedName name="Draw6" localSheetId="2" hidden="1">{"'Sheet5'!$A$1:$F$68"}</definedName>
    <definedName name="Draw6" localSheetId="3" hidden="1">{"'Sheet5'!$A$1:$F$68"}</definedName>
    <definedName name="Draw6" hidden="1">{"'Sheet5'!$A$1:$F$68"}</definedName>
    <definedName name="Draw7" localSheetId="2" hidden="1">{"'Sheet5'!$A$1:$F$68"}</definedName>
    <definedName name="Draw7" localSheetId="3" hidden="1">{"'Sheet5'!$A$1:$F$68"}</definedName>
    <definedName name="Draw7" hidden="1">{"'Sheet5'!$A$1:$F$68"}</definedName>
    <definedName name="Draw8" localSheetId="2" hidden="1">{"'Sheet5'!$A$1:$F$68"}</definedName>
    <definedName name="Draw8" localSheetId="3" hidden="1">{"'Sheet5'!$A$1:$F$68"}</definedName>
    <definedName name="Draw8" hidden="1">{"'Sheet5'!$A$1:$F$68"}</definedName>
    <definedName name="Draw9" localSheetId="2" hidden="1">{"'Sheet5'!$A$1:$F$68"}</definedName>
    <definedName name="Draw9" localSheetId="3" hidden="1">{"'Sheet5'!$A$1:$F$68"}</definedName>
    <definedName name="Draw9" hidden="1">{"'Sheet5'!$A$1:$F$68"}</definedName>
    <definedName name="ef" localSheetId="2" hidden="1">{"'Sheet5'!$A$1:$F$68"}</definedName>
    <definedName name="ef" localSheetId="3" hidden="1">{"'Sheet5'!$A$1:$F$68"}</definedName>
    <definedName name="ef" hidden="1">{"'Sheet5'!$A$1:$F$68"}</definedName>
    <definedName name="eff" localSheetId="2" hidden="1">{"'Sheet5'!$A$1:$F$68"}</definedName>
    <definedName name="eff" localSheetId="3" hidden="1">{"'Sheet5'!$A$1:$F$68"}</definedName>
    <definedName name="eff" hidden="1">{"'Sheet5'!$A$1:$F$68"}</definedName>
    <definedName name="f" localSheetId="2" hidden="1">{"'Sheet5'!$A$1:$F$68"}</definedName>
    <definedName name="f" localSheetId="3" hidden="1">{"'Sheet5'!$A$1:$F$68"}</definedName>
    <definedName name="f" hidden="1">{"'Sheet5'!$A$1:$F$68"}</definedName>
    <definedName name="ff" localSheetId="2" hidden="1">{"'Sheet5'!$A$1:$F$68"}</definedName>
    <definedName name="ff" localSheetId="3" hidden="1">{"'Sheet5'!$A$1:$F$68"}</definedName>
    <definedName name="ff" hidden="1">{"'Sheet5'!$A$1:$F$68"}</definedName>
    <definedName name="fff" localSheetId="2" hidden="1">{"'Sheet5'!$A$1:$F$68"}</definedName>
    <definedName name="fff" localSheetId="3" hidden="1">{"'Sheet5'!$A$1:$F$68"}</definedName>
    <definedName name="fff" hidden="1">{"'Sheet5'!$A$1:$F$68"}</definedName>
    <definedName name="HTML_CodePage" hidden="1">1252</definedName>
    <definedName name="HTML_Control" localSheetId="2" hidden="1">{"'Sheet5'!$A$1:$F$68"}</definedName>
    <definedName name="HTML_Control" localSheetId="3" hidden="1">{"'Sheet5'!$A$1:$F$68"}</definedName>
    <definedName name="HTML_Control" hidden="1">{"'Sheet5'!$A$1:$F$68"}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lfy" hidden="1">{"'Sheet5'!$A$1:$F$68"}</definedName>
    <definedName name="M" hidden="1">{"'Sheet5'!$A$1:$F$68"}</definedName>
    <definedName name="s" localSheetId="2" hidden="1">{"'Sheet5'!$A$1:$F$68"}</definedName>
    <definedName name="s" localSheetId="3" hidden="1">{"'Sheet5'!$A$1:$F$68"}</definedName>
    <definedName name="s" hidden="1">{"'Sheet5'!$A$1:$F$68"}</definedName>
    <definedName name="sqdfgsdfgqsdg" hidden="1">{"'Sheet5'!$A$1:$F$68"}</definedName>
    <definedName name="_xlnm.Print_Area" localSheetId="5">Boys!$A$1:$Q$59</definedName>
    <definedName name="_xlnm.Print_Area" localSheetId="2">'Boys - Consolation 03-32 (32)'!$A$1:$AE$72</definedName>
    <definedName name="_xlnm.Print_Area" localSheetId="7">Girls!$A$1:$Q$59</definedName>
    <definedName name="_xlnm.Print_Area" localSheetId="3">'Girls - Consolation 03-32 (32)'!$A$1:$AE$72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3" l="1"/>
  <c r="N16" i="3"/>
  <c r="N20" i="3"/>
  <c r="N24" i="3"/>
  <c r="N28" i="3"/>
  <c r="N52" i="3"/>
  <c r="N60" i="3"/>
  <c r="N12" i="4"/>
  <c r="N16" i="4"/>
  <c r="Z14" i="4" s="1"/>
  <c r="N20" i="4"/>
  <c r="P18" i="4" s="1"/>
  <c r="N28" i="4"/>
  <c r="N32" i="4"/>
  <c r="P34" i="4" s="1"/>
  <c r="N36" i="4"/>
  <c r="N40" i="4"/>
  <c r="N44" i="4"/>
  <c r="N48" i="4"/>
  <c r="N56" i="4"/>
  <c r="N60" i="4"/>
  <c r="N64" i="4"/>
  <c r="Z18" i="4"/>
  <c r="J7" i="4"/>
  <c r="N8" i="4"/>
  <c r="P10" i="4"/>
  <c r="C53" i="8" l="1"/>
  <c r="C52" i="8"/>
  <c r="C51" i="8"/>
  <c r="C50" i="8"/>
  <c r="H46" i="8"/>
  <c r="F46" i="8"/>
  <c r="E46" i="8"/>
  <c r="H45" i="8"/>
  <c r="F45" i="8"/>
  <c r="E45" i="8"/>
  <c r="C45" i="8"/>
  <c r="B45" i="8"/>
  <c r="J44" i="8"/>
  <c r="J43" i="8"/>
  <c r="H43" i="8"/>
  <c r="F43" i="8"/>
  <c r="E43" i="8"/>
  <c r="L42" i="8"/>
  <c r="H42" i="8"/>
  <c r="F42" i="8"/>
  <c r="E42" i="8"/>
  <c r="C42" i="8"/>
  <c r="B42" i="8"/>
  <c r="L41" i="8"/>
  <c r="H41" i="8"/>
  <c r="F41" i="8"/>
  <c r="E41" i="8"/>
  <c r="H40" i="8"/>
  <c r="F40" i="8"/>
  <c r="E40" i="8"/>
  <c r="C40" i="8"/>
  <c r="B40" i="8"/>
  <c r="E38" i="8"/>
  <c r="J39" i="8" s="1"/>
  <c r="E37" i="8"/>
  <c r="J38" i="8"/>
  <c r="H38" i="8"/>
  <c r="F38" i="8"/>
  <c r="N37" i="8"/>
  <c r="H37" i="8"/>
  <c r="F37" i="8"/>
  <c r="C37" i="8"/>
  <c r="B37" i="8"/>
  <c r="N36" i="8"/>
  <c r="H36" i="8"/>
  <c r="F36" i="8"/>
  <c r="E36" i="8"/>
  <c r="H35" i="8"/>
  <c r="F35" i="8"/>
  <c r="E35" i="8"/>
  <c r="C35" i="8"/>
  <c r="B35" i="8"/>
  <c r="J34" i="8"/>
  <c r="J33" i="8"/>
  <c r="H33" i="8"/>
  <c r="F33" i="8"/>
  <c r="E33" i="8"/>
  <c r="L32" i="8"/>
  <c r="H32" i="8"/>
  <c r="F32" i="8"/>
  <c r="E32" i="8"/>
  <c r="C32" i="8"/>
  <c r="B32" i="8"/>
  <c r="L31" i="8"/>
  <c r="H31" i="8"/>
  <c r="F31" i="8"/>
  <c r="E31" i="8"/>
  <c r="H30" i="8"/>
  <c r="F30" i="8"/>
  <c r="E30" i="8"/>
  <c r="C30" i="8"/>
  <c r="B30" i="8"/>
  <c r="E28" i="8"/>
  <c r="J29" i="8"/>
  <c r="E27" i="8"/>
  <c r="J28" i="8"/>
  <c r="H28" i="8"/>
  <c r="F28" i="8"/>
  <c r="P27" i="8"/>
  <c r="H27" i="8"/>
  <c r="F27" i="8"/>
  <c r="C27" i="8"/>
  <c r="B27" i="8"/>
  <c r="P26" i="8"/>
  <c r="H26" i="8"/>
  <c r="F26" i="8"/>
  <c r="E26" i="8"/>
  <c r="H25" i="8"/>
  <c r="F25" i="8"/>
  <c r="E25" i="8"/>
  <c r="C25" i="8"/>
  <c r="B25" i="8"/>
  <c r="E23" i="8"/>
  <c r="J24" i="8"/>
  <c r="E22" i="8"/>
  <c r="J23" i="8" s="1"/>
  <c r="H23" i="8"/>
  <c r="F23" i="8"/>
  <c r="L22" i="8"/>
  <c r="H22" i="8"/>
  <c r="F22" i="8"/>
  <c r="C22" i="8"/>
  <c r="B22" i="8"/>
  <c r="L21" i="8"/>
  <c r="H21" i="8"/>
  <c r="F21" i="8"/>
  <c r="E21" i="8"/>
  <c r="H20" i="8"/>
  <c r="F20" i="8"/>
  <c r="E20" i="8"/>
  <c r="C20" i="8"/>
  <c r="B20" i="8"/>
  <c r="E18" i="8"/>
  <c r="J19" i="8"/>
  <c r="E17" i="8"/>
  <c r="J18" i="8" s="1"/>
  <c r="H18" i="8"/>
  <c r="F18" i="8"/>
  <c r="N17" i="8"/>
  <c r="H17" i="8"/>
  <c r="F17" i="8"/>
  <c r="C17" i="8"/>
  <c r="B17" i="8"/>
  <c r="N16" i="8"/>
  <c r="H16" i="8"/>
  <c r="F16" i="8"/>
  <c r="E16" i="8"/>
  <c r="H15" i="8"/>
  <c r="F15" i="8"/>
  <c r="E15" i="8"/>
  <c r="C15" i="8"/>
  <c r="B15" i="8"/>
  <c r="E13" i="8"/>
  <c r="J14" i="8"/>
  <c r="E12" i="8"/>
  <c r="J13" i="8" s="1"/>
  <c r="H13" i="8"/>
  <c r="F13" i="8"/>
  <c r="E8" i="8"/>
  <c r="J9" i="8" s="1"/>
  <c r="L12" i="8" s="1"/>
  <c r="H12" i="8"/>
  <c r="F12" i="8"/>
  <c r="C12" i="8"/>
  <c r="B12" i="8"/>
  <c r="E7" i="8"/>
  <c r="J8" i="8" s="1"/>
  <c r="L11" i="8" s="1"/>
  <c r="H11" i="8"/>
  <c r="F11" i="8"/>
  <c r="E11" i="8"/>
  <c r="H10" i="8"/>
  <c r="F10" i="8"/>
  <c r="E10" i="8"/>
  <c r="C10" i="8"/>
  <c r="B10" i="8"/>
  <c r="H8" i="8"/>
  <c r="F8" i="8"/>
  <c r="H7" i="8"/>
  <c r="F7" i="8"/>
  <c r="C7" i="8"/>
  <c r="B7" i="8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C53" i="6"/>
  <c r="C52" i="6"/>
  <c r="C51" i="6"/>
  <c r="C50" i="6"/>
  <c r="H46" i="6"/>
  <c r="F46" i="6"/>
  <c r="E46" i="6"/>
  <c r="J44" i="6" s="1"/>
  <c r="H45" i="6"/>
  <c r="F45" i="6"/>
  <c r="E45" i="6"/>
  <c r="C45" i="6"/>
  <c r="B45" i="6"/>
  <c r="J43" i="6"/>
  <c r="H43" i="6"/>
  <c r="F43" i="6"/>
  <c r="E43" i="6"/>
  <c r="J39" i="6"/>
  <c r="L42" i="6"/>
  <c r="H42" i="6"/>
  <c r="F42" i="6"/>
  <c r="E42" i="6"/>
  <c r="C42" i="6"/>
  <c r="B42" i="6"/>
  <c r="J38" i="6"/>
  <c r="L41" i="6" s="1"/>
  <c r="H41" i="6"/>
  <c r="F41" i="6"/>
  <c r="E41" i="6"/>
  <c r="H40" i="6"/>
  <c r="F40" i="6"/>
  <c r="E40" i="6"/>
  <c r="C40" i="6"/>
  <c r="B40" i="6"/>
  <c r="H38" i="6"/>
  <c r="F38" i="6"/>
  <c r="E38" i="6"/>
  <c r="N37" i="6"/>
  <c r="H37" i="6"/>
  <c r="F37" i="6"/>
  <c r="E37" i="6"/>
  <c r="C37" i="6"/>
  <c r="B37" i="6"/>
  <c r="N36" i="6"/>
  <c r="H36" i="6"/>
  <c r="F36" i="6"/>
  <c r="E36" i="6"/>
  <c r="J34" i="6" s="1"/>
  <c r="H35" i="6"/>
  <c r="F35" i="6"/>
  <c r="E35" i="6"/>
  <c r="C35" i="6"/>
  <c r="B35" i="6"/>
  <c r="J33" i="6"/>
  <c r="H33" i="6"/>
  <c r="F33" i="6"/>
  <c r="E33" i="6"/>
  <c r="L32" i="6"/>
  <c r="H32" i="6"/>
  <c r="F32" i="6"/>
  <c r="E32" i="6"/>
  <c r="C32" i="6"/>
  <c r="B32" i="6"/>
  <c r="L31" i="6"/>
  <c r="H31" i="6"/>
  <c r="F31" i="6"/>
  <c r="E31" i="6"/>
  <c r="H30" i="6"/>
  <c r="F30" i="6"/>
  <c r="E30" i="6"/>
  <c r="C30" i="6"/>
  <c r="B30" i="6"/>
  <c r="J29" i="6"/>
  <c r="J28" i="6"/>
  <c r="H28" i="6"/>
  <c r="F28" i="6"/>
  <c r="E28" i="6"/>
  <c r="P27" i="6"/>
  <c r="H27" i="6"/>
  <c r="F27" i="6"/>
  <c r="E27" i="6"/>
  <c r="C27" i="6"/>
  <c r="B27" i="6"/>
  <c r="P26" i="6"/>
  <c r="H26" i="6"/>
  <c r="F26" i="6"/>
  <c r="E26" i="6"/>
  <c r="H25" i="6"/>
  <c r="F25" i="6"/>
  <c r="E25" i="6"/>
  <c r="C25" i="6"/>
  <c r="B25" i="6"/>
  <c r="J24" i="6"/>
  <c r="J23" i="6"/>
  <c r="H23" i="6"/>
  <c r="F23" i="6"/>
  <c r="E23" i="6"/>
  <c r="L22" i="6"/>
  <c r="H22" i="6"/>
  <c r="F22" i="6"/>
  <c r="E22" i="6"/>
  <c r="C22" i="6"/>
  <c r="B22" i="6"/>
  <c r="L21" i="6"/>
  <c r="H21" i="6"/>
  <c r="F21" i="6"/>
  <c r="E21" i="6"/>
  <c r="H20" i="6"/>
  <c r="F20" i="6"/>
  <c r="E20" i="6"/>
  <c r="C20" i="6"/>
  <c r="B20" i="6"/>
  <c r="J19" i="6"/>
  <c r="J18" i="6"/>
  <c r="H18" i="6"/>
  <c r="F18" i="6"/>
  <c r="E18" i="6"/>
  <c r="N17" i="6"/>
  <c r="H17" i="6"/>
  <c r="F17" i="6"/>
  <c r="E17" i="6"/>
  <c r="C17" i="6"/>
  <c r="B17" i="6"/>
  <c r="N16" i="6"/>
  <c r="H16" i="6"/>
  <c r="F16" i="6"/>
  <c r="E16" i="6"/>
  <c r="H15" i="6"/>
  <c r="F15" i="6"/>
  <c r="E15" i="6"/>
  <c r="C15" i="6"/>
  <c r="B15" i="6"/>
  <c r="J14" i="6"/>
  <c r="J13" i="6"/>
  <c r="H13" i="6"/>
  <c r="F13" i="6"/>
  <c r="E13" i="6"/>
  <c r="L12" i="6"/>
  <c r="H12" i="6"/>
  <c r="F12" i="6"/>
  <c r="E12" i="6"/>
  <c r="C12" i="6"/>
  <c r="B12" i="6"/>
  <c r="L11" i="6"/>
  <c r="H11" i="6"/>
  <c r="F11" i="6"/>
  <c r="E11" i="6"/>
  <c r="H10" i="6"/>
  <c r="F10" i="6"/>
  <c r="E10" i="6"/>
  <c r="C10" i="6"/>
  <c r="B10" i="6"/>
  <c r="E8" i="6"/>
  <c r="J9" i="6" s="1"/>
  <c r="E7" i="6"/>
  <c r="J8" i="6"/>
  <c r="H8" i="6"/>
  <c r="F8" i="6"/>
  <c r="H7" i="6"/>
  <c r="F7" i="6"/>
  <c r="C7" i="6"/>
  <c r="B7" i="6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AB71" i="4"/>
  <c r="X71" i="4"/>
  <c r="AD69" i="4"/>
  <c r="V69" i="4"/>
  <c r="L69" i="4"/>
  <c r="K69" i="4"/>
  <c r="J69" i="4"/>
  <c r="N68" i="4" s="1"/>
  <c r="J67" i="4"/>
  <c r="H68" i="4"/>
  <c r="Z51" i="4" s="1"/>
  <c r="X50" i="4" s="1"/>
  <c r="AB67" i="4"/>
  <c r="X67" i="4"/>
  <c r="L67" i="4"/>
  <c r="K67" i="4"/>
  <c r="P66" i="4"/>
  <c r="J65" i="4"/>
  <c r="H64" i="4"/>
  <c r="F66" i="4" s="1"/>
  <c r="Z34" i="4" s="1"/>
  <c r="AB33" i="4" s="1"/>
  <c r="L65" i="4"/>
  <c r="K65" i="4"/>
  <c r="AB64" i="4"/>
  <c r="J41" i="4"/>
  <c r="H40" i="4"/>
  <c r="Z45" i="4" s="1"/>
  <c r="AB46" i="4" s="1"/>
  <c r="X64" i="4" s="1"/>
  <c r="J63" i="4"/>
  <c r="L63" i="4"/>
  <c r="K63" i="4"/>
  <c r="AD62" i="4"/>
  <c r="V62" i="4"/>
  <c r="R62" i="4"/>
  <c r="J57" i="4"/>
  <c r="H56" i="4"/>
  <c r="F58" i="4" s="1"/>
  <c r="D62" i="4" s="1"/>
  <c r="B54" i="4" s="1"/>
  <c r="L61" i="4"/>
  <c r="K61" i="4"/>
  <c r="J61" i="4"/>
  <c r="AB60" i="4"/>
  <c r="J17" i="4"/>
  <c r="H16" i="4"/>
  <c r="Z39" i="4" s="1"/>
  <c r="AB38" i="4" s="1"/>
  <c r="X60" i="4" s="1"/>
  <c r="J59" i="4"/>
  <c r="H60" i="4"/>
  <c r="Z49" i="4" s="1"/>
  <c r="AB50" i="4" s="1"/>
  <c r="AD48" i="4" s="1"/>
  <c r="L59" i="4"/>
  <c r="K59" i="4"/>
  <c r="P58" i="4"/>
  <c r="AB57" i="4"/>
  <c r="J43" i="4"/>
  <c r="H44" i="4"/>
  <c r="F42" i="4" s="1"/>
  <c r="D46" i="4" s="1"/>
  <c r="X57" i="4" s="1"/>
  <c r="L57" i="4"/>
  <c r="K57" i="4"/>
  <c r="J55" i="4"/>
  <c r="AD55" i="4"/>
  <c r="V55" i="4"/>
  <c r="L55" i="4"/>
  <c r="K55" i="4"/>
  <c r="T54" i="4"/>
  <c r="AB53" i="4"/>
  <c r="J19" i="4"/>
  <c r="H20" i="4"/>
  <c r="F18" i="4" s="1"/>
  <c r="D14" i="4" s="1"/>
  <c r="X53" i="4" s="1"/>
  <c r="L53" i="4"/>
  <c r="K53" i="4"/>
  <c r="J53" i="4"/>
  <c r="N52" i="4"/>
  <c r="J51" i="4"/>
  <c r="H52" i="4" s="1"/>
  <c r="Z47" i="4" s="1"/>
  <c r="X46" i="4" s="1"/>
  <c r="L51" i="4"/>
  <c r="K51" i="4"/>
  <c r="P50" i="4"/>
  <c r="J49" i="4"/>
  <c r="H48" i="4"/>
  <c r="F50" i="4"/>
  <c r="Z32" i="4" s="1"/>
  <c r="X33" i="4" s="1"/>
  <c r="L49" i="4"/>
  <c r="K49" i="4"/>
  <c r="V48" i="4"/>
  <c r="J47" i="4"/>
  <c r="L47" i="4"/>
  <c r="K47" i="4"/>
  <c r="R46" i="4"/>
  <c r="L45" i="4"/>
  <c r="K45" i="4"/>
  <c r="J45" i="4"/>
  <c r="J33" i="4"/>
  <c r="H32" i="4"/>
  <c r="Z43" i="4" s="1"/>
  <c r="AB42" i="4" s="1"/>
  <c r="AD40" i="4" s="1"/>
  <c r="AD44" i="4" s="1"/>
  <c r="V44" i="4"/>
  <c r="L43" i="4"/>
  <c r="K43" i="4"/>
  <c r="J25" i="4"/>
  <c r="H24" i="4" s="1"/>
  <c r="Z41" i="4" s="1"/>
  <c r="X42" i="4" s="1"/>
  <c r="P42" i="4"/>
  <c r="L41" i="4"/>
  <c r="K41" i="4"/>
  <c r="V40" i="4"/>
  <c r="J39" i="4"/>
  <c r="L39" i="4"/>
  <c r="K39" i="4"/>
  <c r="J9" i="4"/>
  <c r="H8" i="4" s="1"/>
  <c r="Z37" i="4" s="1"/>
  <c r="X38" i="4" s="1"/>
  <c r="T38" i="4"/>
  <c r="J27" i="4"/>
  <c r="H28" i="4"/>
  <c r="F26" i="4"/>
  <c r="D30" i="4" s="1"/>
  <c r="B22" i="4" s="1"/>
  <c r="B38" i="4" s="1"/>
  <c r="L37" i="4"/>
  <c r="K37" i="4"/>
  <c r="J37" i="4"/>
  <c r="J35" i="4"/>
  <c r="H36" i="4"/>
  <c r="L35" i="4"/>
  <c r="K35" i="4"/>
  <c r="J31" i="4"/>
  <c r="F34" i="4"/>
  <c r="Z30" i="4" s="1"/>
  <c r="X29" i="4" s="1"/>
  <c r="L33" i="4"/>
  <c r="K33" i="4"/>
  <c r="J11" i="4"/>
  <c r="H12" i="4"/>
  <c r="F10" i="4" s="1"/>
  <c r="Z28" i="4" s="1"/>
  <c r="AB29" i="4" s="1"/>
  <c r="AD31" i="4" s="1"/>
  <c r="V31" i="4"/>
  <c r="L31" i="4"/>
  <c r="K31" i="4"/>
  <c r="R30" i="4"/>
  <c r="L29" i="4"/>
  <c r="K29" i="4"/>
  <c r="J29" i="4"/>
  <c r="L27" i="4"/>
  <c r="K27" i="4"/>
  <c r="Z26" i="4"/>
  <c r="J23" i="4"/>
  <c r="N24" i="4" s="1"/>
  <c r="P26" i="4"/>
  <c r="AB25" i="4"/>
  <c r="X25" i="4"/>
  <c r="L25" i="4"/>
  <c r="K25" i="4"/>
  <c r="Z24" i="4"/>
  <c r="AD23" i="4"/>
  <c r="V23" i="4"/>
  <c r="L23" i="4"/>
  <c r="K23" i="4"/>
  <c r="Z22" i="4"/>
  <c r="T22" i="4"/>
  <c r="AB21" i="4"/>
  <c r="X21" i="4"/>
  <c r="L21" i="4"/>
  <c r="K21" i="4"/>
  <c r="J21" i="4"/>
  <c r="Z20" i="4"/>
  <c r="AD19" i="4"/>
  <c r="V19" i="4"/>
  <c r="L19" i="4"/>
  <c r="K19" i="4"/>
  <c r="AB17" i="4"/>
  <c r="X17" i="4"/>
  <c r="L17" i="4"/>
  <c r="K17" i="4"/>
  <c r="Z16" i="4"/>
  <c r="J15" i="4"/>
  <c r="AD15" i="4"/>
  <c r="V15" i="4"/>
  <c r="L15" i="4"/>
  <c r="K15" i="4"/>
  <c r="R14" i="4"/>
  <c r="AB13" i="4"/>
  <c r="X13" i="4"/>
  <c r="L13" i="4"/>
  <c r="K13" i="4"/>
  <c r="J13" i="4"/>
  <c r="Z12" i="4"/>
  <c r="L11" i="4"/>
  <c r="K11" i="4"/>
  <c r="Z10" i="4"/>
  <c r="AB9" i="4"/>
  <c r="X9" i="4"/>
  <c r="L9" i="4"/>
  <c r="K9" i="4"/>
  <c r="Z8" i="4"/>
  <c r="AD7" i="4"/>
  <c r="V7" i="4"/>
  <c r="L7" i="4"/>
  <c r="K7" i="4"/>
  <c r="Z6" i="4"/>
  <c r="AB5" i="4"/>
  <c r="X5" i="4"/>
  <c r="Z4" i="4"/>
  <c r="AB71" i="3"/>
  <c r="X71" i="3"/>
  <c r="AD69" i="3"/>
  <c r="V69" i="3"/>
  <c r="L69" i="3"/>
  <c r="K69" i="3"/>
  <c r="J69" i="3"/>
  <c r="N68" i="3"/>
  <c r="J67" i="3"/>
  <c r="H68" i="3"/>
  <c r="AB67" i="3"/>
  <c r="X67" i="3"/>
  <c r="L67" i="3"/>
  <c r="K67" i="3"/>
  <c r="P66" i="3"/>
  <c r="F66" i="3"/>
  <c r="L65" i="3"/>
  <c r="K65" i="3"/>
  <c r="J65" i="3"/>
  <c r="AB64" i="3"/>
  <c r="X64" i="3"/>
  <c r="N64" i="3"/>
  <c r="H64" i="3"/>
  <c r="L63" i="3"/>
  <c r="K63" i="3"/>
  <c r="J63" i="3"/>
  <c r="AD62" i="3"/>
  <c r="V62" i="3"/>
  <c r="R62" i="3"/>
  <c r="T54" i="3" s="1"/>
  <c r="D62" i="3"/>
  <c r="L61" i="3"/>
  <c r="K61" i="3"/>
  <c r="J61" i="3"/>
  <c r="AB60" i="3"/>
  <c r="X60" i="3"/>
  <c r="H60" i="3"/>
  <c r="L59" i="3"/>
  <c r="K59" i="3"/>
  <c r="J59" i="3"/>
  <c r="P58" i="3"/>
  <c r="F58" i="3"/>
  <c r="P42" i="3"/>
  <c r="R46" i="3"/>
  <c r="AB57" i="3" s="1"/>
  <c r="X57" i="3"/>
  <c r="L57" i="3"/>
  <c r="K57" i="3"/>
  <c r="J57" i="3"/>
  <c r="N56" i="3"/>
  <c r="H56" i="3"/>
  <c r="AD55" i="3"/>
  <c r="V55" i="3"/>
  <c r="L55" i="3"/>
  <c r="K55" i="3"/>
  <c r="J55" i="3"/>
  <c r="B54" i="3"/>
  <c r="AB53" i="3"/>
  <c r="X53" i="3"/>
  <c r="L53" i="3"/>
  <c r="K53" i="3"/>
  <c r="J53" i="3"/>
  <c r="J51" i="3"/>
  <c r="H52" i="3"/>
  <c r="Z51" i="3"/>
  <c r="L51" i="3"/>
  <c r="K51" i="3"/>
  <c r="AB50" i="3"/>
  <c r="X50" i="3"/>
  <c r="P50" i="3"/>
  <c r="F50" i="3"/>
  <c r="Z49" i="3"/>
  <c r="L49" i="3"/>
  <c r="K49" i="3"/>
  <c r="J49" i="3"/>
  <c r="AD48" i="3"/>
  <c r="V48" i="3"/>
  <c r="N48" i="3"/>
  <c r="H48" i="3"/>
  <c r="Z47" i="3"/>
  <c r="L47" i="3"/>
  <c r="K47" i="3"/>
  <c r="J47" i="3"/>
  <c r="AB46" i="3"/>
  <c r="X46" i="3"/>
  <c r="D46" i="3"/>
  <c r="Z45" i="3"/>
  <c r="L45" i="3"/>
  <c r="K45" i="3"/>
  <c r="J45" i="3"/>
  <c r="AD44" i="3"/>
  <c r="V44" i="3"/>
  <c r="N44" i="3"/>
  <c r="H44" i="3"/>
  <c r="Z43" i="3"/>
  <c r="L43" i="3"/>
  <c r="K43" i="3"/>
  <c r="J43" i="3"/>
  <c r="AB42" i="3"/>
  <c r="X42" i="3"/>
  <c r="F42" i="3"/>
  <c r="Z41" i="3"/>
  <c r="L41" i="3"/>
  <c r="K41" i="3"/>
  <c r="J41" i="3"/>
  <c r="AD40" i="3"/>
  <c r="V40" i="3"/>
  <c r="J39" i="3"/>
  <c r="N40" i="3"/>
  <c r="H40" i="3"/>
  <c r="Z39" i="3"/>
  <c r="L39" i="3"/>
  <c r="K39" i="3"/>
  <c r="AB38" i="3"/>
  <c r="X38" i="3"/>
  <c r="T38" i="3"/>
  <c r="B38" i="3"/>
  <c r="Z37" i="3"/>
  <c r="L37" i="3"/>
  <c r="K37" i="3"/>
  <c r="J37" i="3"/>
  <c r="N36" i="3"/>
  <c r="J35" i="3"/>
  <c r="H36" i="3"/>
  <c r="L35" i="3"/>
  <c r="K35" i="3"/>
  <c r="Z34" i="3"/>
  <c r="P34" i="3"/>
  <c r="F34" i="3"/>
  <c r="AB33" i="3"/>
  <c r="X33" i="3"/>
  <c r="L33" i="3"/>
  <c r="K33" i="3"/>
  <c r="J33" i="3"/>
  <c r="Z32" i="3"/>
  <c r="N32" i="3"/>
  <c r="H32" i="3"/>
  <c r="AD31" i="3"/>
  <c r="V31" i="3"/>
  <c r="L31" i="3"/>
  <c r="K31" i="3"/>
  <c r="J31" i="3"/>
  <c r="Z30" i="3"/>
  <c r="R30" i="3"/>
  <c r="D30" i="3"/>
  <c r="AB29" i="3"/>
  <c r="X29" i="3"/>
  <c r="L29" i="3"/>
  <c r="K29" i="3"/>
  <c r="J29" i="3"/>
  <c r="Z28" i="3"/>
  <c r="H28" i="3"/>
  <c r="L27" i="3"/>
  <c r="K27" i="3"/>
  <c r="J27" i="3"/>
  <c r="Z26" i="3"/>
  <c r="P26" i="3"/>
  <c r="F26" i="3"/>
  <c r="AB25" i="3"/>
  <c r="X25" i="3"/>
  <c r="L25" i="3"/>
  <c r="K25" i="3"/>
  <c r="J25" i="3"/>
  <c r="Z24" i="3"/>
  <c r="J23" i="3"/>
  <c r="H24" i="3"/>
  <c r="AD23" i="3"/>
  <c r="V23" i="3"/>
  <c r="L23" i="3"/>
  <c r="K23" i="3"/>
  <c r="Z22" i="3"/>
  <c r="T22" i="3"/>
  <c r="B22" i="3"/>
  <c r="AB21" i="3"/>
  <c r="X21" i="3"/>
  <c r="L21" i="3"/>
  <c r="K21" i="3"/>
  <c r="J21" i="3"/>
  <c r="Z20" i="3"/>
  <c r="J19" i="3"/>
  <c r="H20" i="3"/>
  <c r="AD19" i="3"/>
  <c r="V19" i="3"/>
  <c r="L19" i="3"/>
  <c r="K19" i="3"/>
  <c r="Z18" i="3"/>
  <c r="P18" i="3"/>
  <c r="F18" i="3"/>
  <c r="AB17" i="3"/>
  <c r="X17" i="3"/>
  <c r="L17" i="3"/>
  <c r="K17" i="3"/>
  <c r="J17" i="3"/>
  <c r="Z16" i="3"/>
  <c r="H16" i="3"/>
  <c r="AD15" i="3"/>
  <c r="V15" i="3"/>
  <c r="L15" i="3"/>
  <c r="K15" i="3"/>
  <c r="J15" i="3"/>
  <c r="Z14" i="3"/>
  <c r="R14" i="3"/>
  <c r="D14" i="3"/>
  <c r="AB13" i="3"/>
  <c r="X13" i="3"/>
  <c r="L13" i="3"/>
  <c r="K13" i="3"/>
  <c r="J13" i="3"/>
  <c r="Z12" i="3"/>
  <c r="H12" i="3"/>
  <c r="L11" i="3"/>
  <c r="K11" i="3"/>
  <c r="J11" i="3"/>
  <c r="Z10" i="3"/>
  <c r="P10" i="3"/>
  <c r="F10" i="3"/>
  <c r="AB9" i="3"/>
  <c r="X9" i="3"/>
  <c r="L9" i="3"/>
  <c r="K9" i="3"/>
  <c r="J9" i="3"/>
  <c r="Z8" i="3"/>
  <c r="J7" i="3"/>
  <c r="N8" i="3"/>
  <c r="H8" i="3"/>
  <c r="AD7" i="3"/>
  <c r="V7" i="3"/>
  <c r="L7" i="3"/>
  <c r="K7" i="3"/>
  <c r="Z6" i="3"/>
  <c r="AB5" i="3"/>
  <c r="X5" i="3"/>
  <c r="Z4" i="3"/>
  <c r="D10" i="2"/>
  <c r="G11" i="1"/>
  <c r="D11" i="1"/>
  <c r="D10" i="1"/>
</calcChain>
</file>

<file path=xl/sharedStrings.xml><?xml version="1.0" encoding="utf-8"?>
<sst xmlns="http://schemas.openxmlformats.org/spreadsheetml/2006/main" count="1174" uniqueCount="287">
  <si>
    <t>LISTE OFFICIELLE DES JOUEURS</t>
  </si>
  <si>
    <t>Tableau:</t>
  </si>
  <si>
    <t>Lutins 2ème Année</t>
  </si>
  <si>
    <t>Tournoi:</t>
  </si>
  <si>
    <t>Juge Arbitre:</t>
  </si>
  <si>
    <t>Date:</t>
  </si>
  <si>
    <t>Nom</t>
  </si>
  <si>
    <t>Prénom</t>
  </si>
  <si>
    <t>Club</t>
  </si>
  <si>
    <t>Classement</t>
  </si>
  <si>
    <t>N° Licence</t>
  </si>
  <si>
    <t>Statut</t>
  </si>
  <si>
    <t>DOUGAZ</t>
  </si>
  <si>
    <t>TUN</t>
  </si>
  <si>
    <t/>
  </si>
  <si>
    <t>ECHARGUI</t>
  </si>
  <si>
    <t>EGY</t>
  </si>
  <si>
    <t>ABDERRAHMAN</t>
  </si>
  <si>
    <t>ALG</t>
  </si>
  <si>
    <t>SHERIF</t>
  </si>
  <si>
    <t>SAHTALI</t>
  </si>
  <si>
    <t>MEDA</t>
  </si>
  <si>
    <t>BFA</t>
  </si>
  <si>
    <t>DABIRE</t>
  </si>
  <si>
    <t>BONKOUNJOU</t>
  </si>
  <si>
    <t>COM</t>
  </si>
  <si>
    <t>NAIM</t>
  </si>
  <si>
    <t>ELFEKY</t>
  </si>
  <si>
    <t>ETH</t>
  </si>
  <si>
    <t>MZAI</t>
  </si>
  <si>
    <t>KEN</t>
  </si>
  <si>
    <t>OMINDE</t>
  </si>
  <si>
    <t>DERICK</t>
  </si>
  <si>
    <t>MOHAN</t>
  </si>
  <si>
    <t>AHMED</t>
  </si>
  <si>
    <t>LBY</t>
  </si>
  <si>
    <t>SAID</t>
  </si>
  <si>
    <t>MRT</t>
  </si>
  <si>
    <t>YOUBAWE</t>
  </si>
  <si>
    <t>BYE</t>
  </si>
  <si>
    <t>Under 14 - Gilrs</t>
  </si>
  <si>
    <t>Hichem BARTAGUIZ</t>
  </si>
  <si>
    <t>SAMIR</t>
  </si>
  <si>
    <t>EZZAT</t>
  </si>
  <si>
    <t>ANGELLA</t>
  </si>
  <si>
    <t xml:space="preserve">BEN HASSEN </t>
  </si>
  <si>
    <t>FERYEL</t>
  </si>
  <si>
    <t>OWEGI</t>
  </si>
  <si>
    <t>ALICIA</t>
  </si>
  <si>
    <t>BEN AISSA</t>
  </si>
  <si>
    <t>AMIRA</t>
  </si>
  <si>
    <t>SHUMET</t>
  </si>
  <si>
    <t>KASSIM</t>
  </si>
  <si>
    <t xml:space="preserve">Singles Consolation (Position 1 to 32) </t>
  </si>
  <si>
    <t>Position 7 - 8</t>
  </si>
  <si>
    <t>Position 5 - 6</t>
  </si>
  <si>
    <t>ITF Referee</t>
  </si>
  <si>
    <t>a</t>
  </si>
  <si>
    <t>Position 13 - 14</t>
  </si>
  <si>
    <t>Position 9 - 10</t>
  </si>
  <si>
    <t>b</t>
  </si>
  <si>
    <t xml:space="preserve"> </t>
  </si>
  <si>
    <t>Position 23 - 24</t>
  </si>
  <si>
    <t>Position 21 - 22</t>
  </si>
  <si>
    <t>Position 17 - 18</t>
  </si>
  <si>
    <t>Position 29 - 30</t>
  </si>
  <si>
    <t>Position 25 - 26</t>
  </si>
  <si>
    <t>Position 19 - 20</t>
  </si>
  <si>
    <t>Position 3 - 4</t>
  </si>
  <si>
    <t>Position 27 -28</t>
  </si>
  <si>
    <t>Position 11 - 12</t>
  </si>
  <si>
    <t>Position 31 - 32</t>
  </si>
  <si>
    <t>Position 15 - 16</t>
  </si>
  <si>
    <t xml:space="preserve">  </t>
  </si>
  <si>
    <t>Points</t>
  </si>
  <si>
    <t>Clas. Combiné</t>
  </si>
  <si>
    <t>Tot. Point</t>
  </si>
  <si>
    <t>Aziz</t>
  </si>
  <si>
    <t>Moez</t>
  </si>
  <si>
    <t>MANSOURI</t>
  </si>
  <si>
    <t>Skander</t>
  </si>
  <si>
    <t>OUKAA</t>
  </si>
  <si>
    <t>MAKHLOUF</t>
  </si>
  <si>
    <t>Sherif</t>
  </si>
  <si>
    <t>ELSAYED</t>
  </si>
  <si>
    <t>Amr</t>
  </si>
  <si>
    <t>ABDERRAHMEN</t>
  </si>
  <si>
    <t>Wissam</t>
  </si>
  <si>
    <t>AISSA KHALIFA</t>
  </si>
  <si>
    <t>Mohamed Amine</t>
  </si>
  <si>
    <t>Taoufik</t>
  </si>
  <si>
    <t>Mohamed Nazim</t>
  </si>
  <si>
    <t>Ismail</t>
  </si>
  <si>
    <t>NJOU</t>
  </si>
  <si>
    <t>Albert</t>
  </si>
  <si>
    <t>Ahamada</t>
  </si>
  <si>
    <t>FAKRI</t>
  </si>
  <si>
    <t>Ahamada Bacar</t>
  </si>
  <si>
    <t>Mohamed El Hafedh</t>
  </si>
  <si>
    <t>Oumar</t>
  </si>
  <si>
    <t>MOHAMED</t>
  </si>
  <si>
    <t>Abdella Nedim</t>
  </si>
  <si>
    <t>KEBEDE YABETS</t>
  </si>
  <si>
    <t>WONDWESEN</t>
  </si>
  <si>
    <t>BEN MOUSSA</t>
  </si>
  <si>
    <t>Mouslim</t>
  </si>
  <si>
    <t>ABDELMAJID</t>
  </si>
  <si>
    <t>Salim</t>
  </si>
  <si>
    <t>Karim</t>
  </si>
  <si>
    <t>Derick</t>
  </si>
  <si>
    <t>Ahemd</t>
  </si>
  <si>
    <t>E.M.F Djibril</t>
  </si>
  <si>
    <t>Joel</t>
  </si>
  <si>
    <t>Namalyir</t>
  </si>
  <si>
    <t>LISTE DES JOUEURS WO</t>
  </si>
  <si>
    <t>Main Draw</t>
  </si>
  <si>
    <t>Double Boys</t>
  </si>
  <si>
    <t>Event</t>
  </si>
  <si>
    <t>Under 14 - AJCCC 2019</t>
  </si>
  <si>
    <t>09-14 Sept 2019</t>
  </si>
  <si>
    <t>Referee</t>
  </si>
  <si>
    <t>St</t>
  </si>
  <si>
    <t>CL</t>
  </si>
  <si>
    <t>Ts</t>
  </si>
  <si>
    <t>Têtes de séries</t>
  </si>
  <si>
    <t>Liste d'attente</t>
  </si>
  <si>
    <t>Liste des wo</t>
  </si>
  <si>
    <r>
      <t>St</t>
    </r>
    <r>
      <rPr>
        <sz val="10"/>
        <rFont val="Arial"/>
        <family val="2"/>
      </rPr>
      <t>: Statut</t>
    </r>
  </si>
  <si>
    <r>
      <t>Q</t>
    </r>
    <r>
      <rPr>
        <sz val="10"/>
        <rFont val="Arial"/>
        <family val="2"/>
      </rPr>
      <t>: Qualifier</t>
    </r>
  </si>
  <si>
    <r>
      <t>CL</t>
    </r>
    <r>
      <rPr>
        <sz val="10"/>
        <rFont val="Arial"/>
        <family val="2"/>
      </rPr>
      <t>: Classement</t>
    </r>
  </si>
  <si>
    <r>
      <t>WC</t>
    </r>
    <r>
      <rPr>
        <sz val="10"/>
        <rFont val="Arial"/>
        <family val="2"/>
      </rPr>
      <t>: Wild Card (Invitation)</t>
    </r>
  </si>
  <si>
    <t>Signature - Juge Arbitre</t>
  </si>
  <si>
    <r>
      <t>Ts</t>
    </r>
    <r>
      <rPr>
        <sz val="10"/>
        <rFont val="Arial"/>
        <family val="2"/>
      </rPr>
      <t>: Têtes de Séries</t>
    </r>
  </si>
  <si>
    <r>
      <t>LL</t>
    </r>
    <r>
      <rPr>
        <sz val="10"/>
        <rFont val="Arial"/>
        <family val="2"/>
      </rPr>
      <t>: Lucky Loser</t>
    </r>
  </si>
  <si>
    <r>
      <t>LA</t>
    </r>
    <r>
      <rPr>
        <sz val="10"/>
        <rFont val="Arial"/>
        <family val="2"/>
      </rPr>
      <t>: Liste d'Attente</t>
    </r>
  </si>
  <si>
    <t>Sandra</t>
  </si>
  <si>
    <t>CHEHOUDI</t>
  </si>
  <si>
    <t>Diana</t>
  </si>
  <si>
    <t>Yasmine</t>
  </si>
  <si>
    <t>ELHUSSEIN</t>
  </si>
  <si>
    <t>Lamis</t>
  </si>
  <si>
    <t>BAHRI</t>
  </si>
  <si>
    <t>Ferdaoues</t>
  </si>
  <si>
    <t>BEN HASSEN</t>
  </si>
  <si>
    <t>Feriel</t>
  </si>
  <si>
    <t>OKTOYI</t>
  </si>
  <si>
    <t>Angella</t>
  </si>
  <si>
    <t>Alicia</t>
  </si>
  <si>
    <t>BOUDJADI</t>
  </si>
  <si>
    <t>Yassmine</t>
  </si>
  <si>
    <t>Amira</t>
  </si>
  <si>
    <t>Mekenes Adane</t>
  </si>
  <si>
    <t>Sara Kasahum</t>
  </si>
  <si>
    <t>BAMA</t>
  </si>
  <si>
    <t>Anabelle</t>
  </si>
  <si>
    <t>MARE</t>
  </si>
  <si>
    <t>Rafiatu</t>
  </si>
  <si>
    <t>Double Girls</t>
  </si>
  <si>
    <t>BENCHAKROUN</t>
  </si>
  <si>
    <t>MEHDI</t>
  </si>
  <si>
    <t>MAR</t>
  </si>
  <si>
    <t xml:space="preserve">DLIMI </t>
  </si>
  <si>
    <t>YASSINE</t>
  </si>
  <si>
    <t>AHOUDA</t>
  </si>
  <si>
    <t>WALID</t>
  </si>
  <si>
    <t>VAN SHALIKWYK</t>
  </si>
  <si>
    <t>CONNOR HENRY</t>
  </si>
  <si>
    <t>NAM</t>
  </si>
  <si>
    <t>WISSAM</t>
  </si>
  <si>
    <t xml:space="preserve">LABBENE </t>
  </si>
  <si>
    <t>YOUSSEF</t>
  </si>
  <si>
    <t>EL KORDY</t>
  </si>
  <si>
    <t>HADY</t>
  </si>
  <si>
    <t>EL AMINE</t>
  </si>
  <si>
    <t>HAMZA</t>
  </si>
  <si>
    <t xml:space="preserve">PADIO </t>
  </si>
  <si>
    <t>HOD'ABALO ISAK</t>
  </si>
  <si>
    <t>TOG</t>
  </si>
  <si>
    <t>BASSEM SOBHY</t>
  </si>
  <si>
    <t>MICHAEL</t>
  </si>
  <si>
    <t xml:space="preserve">ZAKI </t>
  </si>
  <si>
    <t>EL TAWIL</t>
  </si>
  <si>
    <t>HUSSEIN</t>
  </si>
  <si>
    <t xml:space="preserve">SIBANDA </t>
  </si>
  <si>
    <t>ETHAN DENZEL</t>
  </si>
  <si>
    <t xml:space="preserve">SHAH </t>
  </si>
  <si>
    <t>KAEL SHALIN</t>
  </si>
  <si>
    <t>ZIM</t>
  </si>
  <si>
    <t xml:space="preserve">OMINDE </t>
  </si>
  <si>
    <t>ZALOUMIS</t>
  </si>
  <si>
    <t>LYLE</t>
  </si>
  <si>
    <t xml:space="preserve">RABBOUCHE </t>
  </si>
  <si>
    <t>HEITHEM</t>
  </si>
  <si>
    <t>SEETSO</t>
  </si>
  <si>
    <t>DENZEL</t>
  </si>
  <si>
    <t>BOT</t>
  </si>
  <si>
    <t>ALI MOUSSA</t>
  </si>
  <si>
    <t>AYMEN ABDERRAHMENE</t>
  </si>
  <si>
    <t>BEN</t>
  </si>
  <si>
    <t>GANDONOU</t>
  </si>
  <si>
    <t>PRINCE</t>
  </si>
  <si>
    <t>MHWANDAGARA</t>
  </si>
  <si>
    <t>TAKURA</t>
  </si>
  <si>
    <t>LOUW</t>
  </si>
  <si>
    <t>GEORGE</t>
  </si>
  <si>
    <t>BATSOMI</t>
  </si>
  <si>
    <t>MAROBELA</t>
  </si>
  <si>
    <t>SALESHANDO</t>
  </si>
  <si>
    <t>LOAGO</t>
  </si>
  <si>
    <t>MORGANE</t>
  </si>
  <si>
    <t>SEGODO</t>
  </si>
  <si>
    <t>NAWA</t>
  </si>
  <si>
    <t>MARK</t>
  </si>
  <si>
    <t>MOHAMED SLIMANE</t>
  </si>
  <si>
    <t>KICHOU</t>
  </si>
  <si>
    <t>FEZZANI</t>
  </si>
  <si>
    <t>HASHAM</t>
  </si>
  <si>
    <t>MOHAMED RIDHA</t>
  </si>
  <si>
    <t>GHETTAS</t>
  </si>
  <si>
    <t>LBA</t>
  </si>
  <si>
    <t>OUESLATI</t>
  </si>
  <si>
    <t>MOHAMED AMIN</t>
  </si>
  <si>
    <t>HERMASSI</t>
  </si>
  <si>
    <t>RAYEN</t>
  </si>
  <si>
    <t>ZRIBI</t>
  </si>
  <si>
    <t>Marouen BOUJLEL</t>
  </si>
  <si>
    <t>JB2 Sousse ITF World Tennis Tour</t>
  </si>
  <si>
    <t xml:space="preserve">EL AOUNI </t>
  </si>
  <si>
    <t>AYA</t>
  </si>
  <si>
    <t>OKUTOYI</t>
  </si>
  <si>
    <t>JERMINE</t>
  </si>
  <si>
    <t>MAGARIRA</t>
  </si>
  <si>
    <t>RUFARO</t>
  </si>
  <si>
    <t>RASSIL</t>
  </si>
  <si>
    <t>RANIM</t>
  </si>
  <si>
    <t>SHOUKRY</t>
  </si>
  <si>
    <t>LAYLA</t>
  </si>
  <si>
    <t>AKID</t>
  </si>
  <si>
    <t>SARA</t>
  </si>
  <si>
    <t>ELALLAMI</t>
  </si>
  <si>
    <t>MALAK</t>
  </si>
  <si>
    <t>MOKHTAR</t>
  </si>
  <si>
    <t>NATHALIE</t>
  </si>
  <si>
    <t>HENI</t>
  </si>
  <si>
    <t>HIBA</t>
  </si>
  <si>
    <t>CHIMEDZA</t>
  </si>
  <si>
    <t>SASHA NATALIE</t>
  </si>
  <si>
    <t>ENNACIRI</t>
  </si>
  <si>
    <t>MANAL</t>
  </si>
  <si>
    <t>MAUCHI</t>
  </si>
  <si>
    <t>TADIWANASHE EUNICE</t>
  </si>
  <si>
    <t>MIDZI</t>
  </si>
  <si>
    <t>TANYARADZWA</t>
  </si>
  <si>
    <t>RASENDRA ANDRIANNANTENAINA</t>
  </si>
  <si>
    <t>Miotisoa</t>
  </si>
  <si>
    <t>MAD</t>
  </si>
  <si>
    <t xml:space="preserve">CHAKANYUKA </t>
  </si>
  <si>
    <t>CHELSEA</t>
  </si>
  <si>
    <t>YOURI</t>
  </si>
  <si>
    <t>EKUA</t>
  </si>
  <si>
    <t>MEBARKI</t>
  </si>
  <si>
    <t>BOCHRA REHAB</t>
  </si>
  <si>
    <t>ASUMWA</t>
  </si>
  <si>
    <t>ROSELIDA</t>
  </si>
  <si>
    <t>PONTHY</t>
  </si>
  <si>
    <t>BATIPA SAIDATH</t>
  </si>
  <si>
    <t>RAGUIN</t>
  </si>
  <si>
    <t>NALEDI</t>
  </si>
  <si>
    <t>WANJALA</t>
  </si>
  <si>
    <t>CYNTHIA</t>
  </si>
  <si>
    <t>CHARL</t>
  </si>
  <si>
    <t>MARIA</t>
  </si>
  <si>
    <t xml:space="preserve">BARGAOUI </t>
  </si>
  <si>
    <t>TALAKI</t>
  </si>
  <si>
    <t>VALENTINE</t>
  </si>
  <si>
    <t>BEN EZZEDINE MERIEM</t>
  </si>
  <si>
    <t>MERIEM</t>
  </si>
  <si>
    <t>A</t>
  </si>
  <si>
    <t>60 64</t>
  </si>
  <si>
    <t>B</t>
  </si>
  <si>
    <t>62 60</t>
  </si>
  <si>
    <t>60 61</t>
  </si>
  <si>
    <t>75 63</t>
  </si>
  <si>
    <t>62 61</t>
  </si>
  <si>
    <t>46 63 60</t>
  </si>
  <si>
    <t>60 62</t>
  </si>
  <si>
    <t>60 60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</si>
</sst>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0"/>
      <name val="Arial"/>
      <family val="2"/>
    </font>
    <font>
      <sz val="10"/>
      <name val="Arial"/>
      <family val="2"/>
    </font>
    <font>
      <b/>
      <sz val="11"/>
      <name val="Copperplate Gothic Bold"/>
      <family val="2"/>
    </font>
    <font>
      <b/>
      <u/>
      <sz val="11"/>
      <name val="Copperplate Gothic Bold"/>
      <family val="2"/>
    </font>
    <font>
      <u/>
      <sz val="8"/>
      <name val="Copperplate Gothic Bold"/>
      <family val="2"/>
    </font>
    <font>
      <sz val="10"/>
      <name val="Copperplate Gothic Light"/>
      <family val="2"/>
    </font>
    <font>
      <u/>
      <sz val="7"/>
      <name val="Copperplate Gothic Bold"/>
      <family val="2"/>
    </font>
    <font>
      <sz val="7"/>
      <name val="Copperplate Gothic Light"/>
      <family val="2"/>
    </font>
    <font>
      <b/>
      <sz val="10"/>
      <name val="Arial"/>
      <family val="2"/>
    </font>
    <font>
      <b/>
      <sz val="8"/>
      <name val="Copperplate Gothic Bold"/>
      <family val="2"/>
    </font>
    <font>
      <sz val="10"/>
      <name val="Copperplate Gothic Bold"/>
      <family val="2"/>
    </font>
    <font>
      <b/>
      <sz val="8"/>
      <name val="Arial Narrow"/>
      <family val="2"/>
    </font>
    <font>
      <sz val="10"/>
      <name val="Times New Roman"/>
      <family val="1"/>
    </font>
    <font>
      <sz val="6"/>
      <name val="Arial"/>
      <family val="2"/>
    </font>
    <font>
      <sz val="16"/>
      <name val="Arial"/>
      <family val="2"/>
    </font>
    <font>
      <sz val="6"/>
      <color indexed="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u/>
      <sz val="6"/>
      <name val="Arial"/>
      <family val="2"/>
    </font>
    <font>
      <u/>
      <sz val="6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6"/>
      <color indexed="10"/>
      <name val="Arial"/>
      <family val="2"/>
    </font>
    <font>
      <sz val="6"/>
      <color indexed="42"/>
      <name val="Arial"/>
      <family val="2"/>
    </font>
    <font>
      <sz val="8"/>
      <name val="Arial"/>
      <family val="2"/>
    </font>
    <font>
      <sz val="8"/>
      <color indexed="41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sz val="8"/>
      <color indexed="42"/>
      <name val="Arial"/>
      <family val="2"/>
    </font>
    <font>
      <sz val="7"/>
      <color indexed="10"/>
      <name val="Arial"/>
      <family val="2"/>
    </font>
    <font>
      <u/>
      <sz val="8"/>
      <name val="Arial"/>
      <family val="2"/>
    </font>
    <font>
      <b/>
      <sz val="6"/>
      <name val="Arial"/>
      <family val="2"/>
    </font>
    <font>
      <sz val="6"/>
      <color indexed="8"/>
      <name val="Arial"/>
      <family val="2"/>
    </font>
    <font>
      <sz val="7"/>
      <color indexed="42"/>
      <name val="Arial"/>
      <family val="2"/>
    </font>
    <font>
      <sz val="7"/>
      <color indexed="9"/>
      <name val="Arial"/>
      <family val="2"/>
    </font>
    <font>
      <sz val="8"/>
      <color indexed="8"/>
      <name val="Arial"/>
      <family val="2"/>
    </font>
    <font>
      <b/>
      <sz val="7"/>
      <name val="Copperplate Gothic Bold"/>
      <family val="2"/>
    </font>
    <font>
      <u/>
      <sz val="12"/>
      <name val="Copperplate Gothic Bold"/>
      <family val="2"/>
    </font>
    <font>
      <u/>
      <sz val="10"/>
      <name val="Copperplate Gothic Bold"/>
      <family val="2"/>
    </font>
    <font>
      <sz val="8"/>
      <name val="Copperplate Gothic Light"/>
      <family val="2"/>
    </font>
    <font>
      <sz val="8.5"/>
      <name val="Arial"/>
      <family val="2"/>
    </font>
    <font>
      <b/>
      <sz val="8.5"/>
      <name val="Arial"/>
      <family val="2"/>
    </font>
    <font>
      <sz val="8.5"/>
      <color indexed="9"/>
      <name val="Arial"/>
      <family val="2"/>
    </font>
    <font>
      <b/>
      <sz val="7.75"/>
      <name val="Arial"/>
      <family val="2"/>
    </font>
    <font>
      <sz val="7.75"/>
      <name val="Arial"/>
      <family val="2"/>
    </font>
    <font>
      <sz val="7.75"/>
      <color indexed="9"/>
      <name val="Arial"/>
      <family val="2"/>
    </font>
    <font>
      <sz val="7.75"/>
      <color indexed="42"/>
      <name val="Arial"/>
      <family val="2"/>
    </font>
    <font>
      <sz val="7.75"/>
      <color indexed="41"/>
      <name val="Arial"/>
      <family val="2"/>
    </font>
    <font>
      <sz val="10"/>
      <color indexed="9"/>
      <name val="Arial"/>
      <family val="2"/>
    </font>
    <font>
      <sz val="7.75"/>
      <color theme="0"/>
      <name val="Arial"/>
      <family val="2"/>
    </font>
    <font>
      <b/>
      <sz val="7.75"/>
      <color theme="0"/>
      <name val="Arial"/>
      <family val="2"/>
    </font>
    <font>
      <b/>
      <sz val="7.75"/>
      <color theme="1"/>
      <name val="Arial"/>
      <family val="2"/>
    </font>
    <font>
      <sz val="7.75"/>
      <color rgb="FFCCFFFF"/>
      <name val="Arial"/>
      <family val="2"/>
    </font>
    <font>
      <b/>
      <sz val="7.75"/>
      <color rgb="FFCCFFFF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4" xfId="0" applyFont="1" applyFill="1" applyBorder="1"/>
    <xf numFmtId="0" fontId="6" fillId="2" borderId="4" xfId="0" applyFont="1" applyFill="1" applyBorder="1"/>
    <xf numFmtId="0" fontId="7" fillId="2" borderId="0" xfId="0" applyFont="1" applyFill="1"/>
    <xf numFmtId="0" fontId="8" fillId="3" borderId="5" xfId="0" applyFont="1" applyFill="1" applyBorder="1"/>
    <xf numFmtId="0" fontId="9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2" borderId="5" xfId="0" quotePrefix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5" xfId="0" quotePrefix="1" applyFont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0" fontId="1" fillId="2" borderId="5" xfId="0" quotePrefix="1" applyFont="1" applyFill="1" applyBorder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4" fillId="2" borderId="4" xfId="1" applyFont="1" applyFill="1" applyBorder="1"/>
    <xf numFmtId="14" fontId="6" fillId="2" borderId="4" xfId="1" applyNumberFormat="1" applyFont="1" applyFill="1" applyBorder="1"/>
    <xf numFmtId="0" fontId="7" fillId="2" borderId="0" xfId="1" applyFont="1" applyFill="1"/>
    <xf numFmtId="0" fontId="8" fillId="3" borderId="5" xfId="1" applyFont="1" applyFill="1" applyBorder="1"/>
    <xf numFmtId="0" fontId="9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1" fillId="2" borderId="5" xfId="1" quotePrefix="1" applyFill="1" applyBorder="1" applyAlignment="1">
      <alignment horizontal="center"/>
    </xf>
    <xf numFmtId="0" fontId="1" fillId="0" borderId="5" xfId="1" applyBorder="1" applyAlignment="1">
      <alignment wrapText="1"/>
    </xf>
    <xf numFmtId="0" fontId="1" fillId="0" borderId="5" xfId="1" applyBorder="1" applyAlignment="1">
      <alignment horizontal="center" wrapText="1"/>
    </xf>
    <xf numFmtId="0" fontId="1" fillId="2" borderId="5" xfId="1" applyFill="1" applyBorder="1"/>
    <xf numFmtId="0" fontId="1" fillId="2" borderId="5" xfId="1" quotePrefix="1" applyFill="1" applyBorder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20" fillId="0" borderId="0" xfId="0" applyFont="1"/>
    <xf numFmtId="0" fontId="13" fillId="0" borderId="4" xfId="0" applyFont="1" applyBorder="1"/>
    <xf numFmtId="0" fontId="20" fillId="0" borderId="4" xfId="0" applyFont="1" applyBorder="1"/>
    <xf numFmtId="0" fontId="13" fillId="0" borderId="4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3" fillId="4" borderId="11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5" borderId="4" xfId="0" applyFont="1" applyFill="1" applyBorder="1" applyAlignment="1">
      <alignment horizontal="center"/>
    </xf>
    <xf numFmtId="0" fontId="26" fillId="0" borderId="4" xfId="0" applyFont="1" applyBorder="1"/>
    <xf numFmtId="0" fontId="26" fillId="0" borderId="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0" borderId="4" xfId="0" applyFont="1" applyBorder="1" applyAlignment="1">
      <alignment horizontal="right"/>
    </xf>
    <xf numFmtId="0" fontId="23" fillId="4" borderId="14" xfId="0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4" borderId="15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4" fillId="0" borderId="4" xfId="0" applyFont="1" applyBorder="1" applyAlignment="1">
      <alignment horizontal="center"/>
    </xf>
    <xf numFmtId="0" fontId="24" fillId="0" borderId="4" xfId="0" applyFont="1" applyBorder="1" applyAlignment="1">
      <alignment horizontal="right"/>
    </xf>
    <xf numFmtId="0" fontId="28" fillId="0" borderId="9" xfId="0" applyFont="1" applyBorder="1"/>
    <xf numFmtId="0" fontId="28" fillId="0" borderId="10" xfId="0" applyFont="1" applyBorder="1"/>
    <xf numFmtId="0" fontId="28" fillId="0" borderId="10" xfId="0" applyFont="1" applyBorder="1" applyAlignment="1">
      <alignment horizontal="center"/>
    </xf>
    <xf numFmtId="0" fontId="29" fillId="4" borderId="11" xfId="0" applyFont="1" applyFill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6" fillId="0" borderId="0" xfId="0" applyFont="1"/>
    <xf numFmtId="0" fontId="24" fillId="0" borderId="14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5" borderId="12" xfId="0" applyFont="1" applyFill="1" applyBorder="1" applyAlignment="1">
      <alignment horizontal="center"/>
    </xf>
    <xf numFmtId="0" fontId="24" fillId="0" borderId="4" xfId="0" applyFont="1" applyBorder="1"/>
    <xf numFmtId="0" fontId="24" fillId="0" borderId="13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29" fillId="4" borderId="14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4" borderId="0" xfId="0" applyFont="1" applyFill="1" applyAlignment="1">
      <alignment horizontal="center"/>
    </xf>
    <xf numFmtId="0" fontId="26" fillId="0" borderId="12" xfId="0" applyFont="1" applyBorder="1" applyAlignment="1">
      <alignment horizontal="left"/>
    </xf>
    <xf numFmtId="0" fontId="24" fillId="0" borderId="9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4" fillId="0" borderId="4" xfId="0" applyFont="1" applyBorder="1" applyAlignment="1">
      <alignment horizontal="left"/>
    </xf>
    <xf numFmtId="0" fontId="27" fillId="0" borderId="13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13" fillId="0" borderId="4" xfId="0" applyFont="1" applyBorder="1" applyAlignment="1">
      <alignment horizontal="right"/>
    </xf>
    <xf numFmtId="0" fontId="29" fillId="4" borderId="14" xfId="0" applyFont="1" applyFill="1" applyBorder="1" applyAlignment="1">
      <alignment horizontal="right"/>
    </xf>
    <xf numFmtId="0" fontId="29" fillId="4" borderId="15" xfId="0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4" fillId="0" borderId="15" xfId="0" applyFont="1" applyBorder="1" applyAlignment="1">
      <alignment horizontal="center"/>
    </xf>
    <xf numFmtId="0" fontId="30" fillId="0" borderId="0" xfId="0" applyFont="1" applyAlignment="1">
      <alignment vertical="center"/>
    </xf>
    <xf numFmtId="0" fontId="21" fillId="0" borderId="11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1" fillId="0" borderId="14" xfId="0" applyFont="1" applyBorder="1" applyAlignment="1">
      <alignment horizontal="left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left"/>
    </xf>
    <xf numFmtId="0" fontId="23" fillId="4" borderId="0" xfId="0" applyFont="1" applyFill="1" applyAlignment="1">
      <alignment horizontal="center"/>
    </xf>
    <xf numFmtId="0" fontId="13" fillId="0" borderId="14" xfId="0" applyFont="1" applyBorder="1"/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4" fillId="0" borderId="14" xfId="0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24" fillId="0" borderId="14" xfId="0" applyFont="1" applyBorder="1"/>
    <xf numFmtId="0" fontId="21" fillId="0" borderId="0" xfId="0" applyFon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20" fillId="0" borderId="14" xfId="0" applyFont="1" applyBorder="1"/>
    <xf numFmtId="0" fontId="23" fillId="4" borderId="14" xfId="0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0" fillId="0" borderId="10" xfId="0" applyFont="1" applyBorder="1"/>
    <xf numFmtId="0" fontId="13" fillId="0" borderId="0" xfId="0" applyFont="1" applyAlignment="1">
      <alignment vertical="center"/>
    </xf>
    <xf numFmtId="0" fontId="26" fillId="0" borderId="4" xfId="0" applyFont="1" applyBorder="1" applyAlignment="1">
      <alignment horizontal="right"/>
    </xf>
    <xf numFmtId="0" fontId="32" fillId="0" borderId="0" xfId="0" applyFont="1" applyAlignment="1">
      <alignment horizontal="right"/>
    </xf>
    <xf numFmtId="0" fontId="23" fillId="4" borderId="15" xfId="0" applyFont="1" applyFill="1" applyBorder="1"/>
    <xf numFmtId="0" fontId="21" fillId="0" borderId="14" xfId="0" applyFont="1" applyBorder="1" applyAlignment="1">
      <alignment horizontal="left"/>
    </xf>
    <xf numFmtId="0" fontId="20" fillId="0" borderId="15" xfId="0" applyFont="1" applyBorder="1" applyAlignment="1">
      <alignment horizontal="center"/>
    </xf>
    <xf numFmtId="0" fontId="13" fillId="0" borderId="13" xfId="0" applyFont="1" applyBorder="1"/>
    <xf numFmtId="0" fontId="13" fillId="0" borderId="11" xfId="0" applyFont="1" applyBorder="1"/>
    <xf numFmtId="0" fontId="13" fillId="0" borderId="17" xfId="0" applyFont="1" applyBorder="1"/>
    <xf numFmtId="0" fontId="13" fillId="0" borderId="15" xfId="0" applyFont="1" applyBorder="1"/>
    <xf numFmtId="0" fontId="21" fillId="0" borderId="17" xfId="0" applyFont="1" applyBorder="1"/>
    <xf numFmtId="0" fontId="24" fillId="0" borderId="12" xfId="0" applyFont="1" applyBorder="1"/>
    <xf numFmtId="0" fontId="13" fillId="0" borderId="16" xfId="0" applyFont="1" applyBorder="1"/>
    <xf numFmtId="0" fontId="13" fillId="0" borderId="12" xfId="0" applyFont="1" applyBorder="1"/>
    <xf numFmtId="0" fontId="22" fillId="0" borderId="0" xfId="0" applyFont="1"/>
    <xf numFmtId="0" fontId="23" fillId="4" borderId="0" xfId="0" applyFont="1" applyFill="1"/>
    <xf numFmtId="0" fontId="21" fillId="0" borderId="15" xfId="0" applyFont="1" applyBorder="1" applyAlignment="1">
      <alignment horizontal="left"/>
    </xf>
    <xf numFmtId="0" fontId="21" fillId="0" borderId="0" xfId="0" applyFont="1"/>
    <xf numFmtId="0" fontId="24" fillId="0" borderId="12" xfId="0" applyFont="1" applyBorder="1" applyAlignment="1">
      <alignment horizontal="left"/>
    </xf>
    <xf numFmtId="0" fontId="24" fillId="0" borderId="6" xfId="0" applyFont="1" applyBorder="1" applyAlignment="1">
      <alignment horizontal="right"/>
    </xf>
    <xf numFmtId="0" fontId="34" fillId="4" borderId="14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4" fillId="4" borderId="15" xfId="0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3" fillId="0" borderId="0" xfId="1" applyFont="1"/>
    <xf numFmtId="0" fontId="18" fillId="0" borderId="0" xfId="1" applyFont="1"/>
    <xf numFmtId="0" fontId="19" fillId="0" borderId="0" xfId="1" applyFont="1"/>
    <xf numFmtId="0" fontId="18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4" fillId="0" borderId="4" xfId="1" applyFont="1" applyBorder="1" applyAlignment="1">
      <alignment horizontal="center"/>
    </xf>
    <xf numFmtId="0" fontId="27" fillId="0" borderId="0" xfId="1" applyFont="1" applyAlignment="1">
      <alignment horizontal="center"/>
    </xf>
    <xf numFmtId="0" fontId="20" fillId="0" borderId="0" xfId="1" applyFont="1"/>
    <xf numFmtId="0" fontId="24" fillId="0" borderId="4" xfId="1" applyFont="1" applyBorder="1" applyAlignment="1">
      <alignment horizontal="left"/>
    </xf>
    <xf numFmtId="0" fontId="24" fillId="0" borderId="9" xfId="1" applyFont="1" applyBorder="1" applyAlignment="1">
      <alignment horizontal="center"/>
    </xf>
    <xf numFmtId="0" fontId="28" fillId="0" borderId="10" xfId="1" applyFont="1" applyBorder="1" applyAlignment="1">
      <alignment horizontal="center"/>
    </xf>
    <xf numFmtId="0" fontId="29" fillId="4" borderId="11" xfId="1" applyFont="1" applyFill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5" fillId="0" borderId="9" xfId="1" applyFont="1" applyBorder="1" applyAlignment="1">
      <alignment horizontal="center"/>
    </xf>
    <xf numFmtId="0" fontId="24" fillId="0" borderId="10" xfId="1" applyFont="1" applyBorder="1" applyAlignment="1">
      <alignment horizontal="center"/>
    </xf>
    <xf numFmtId="0" fontId="24" fillId="0" borderId="12" xfId="1" applyFont="1" applyBorder="1" applyAlignment="1">
      <alignment horizontal="center"/>
    </xf>
    <xf numFmtId="0" fontId="27" fillId="0" borderId="13" xfId="1" applyFont="1" applyBorder="1" applyAlignment="1">
      <alignment horizontal="center"/>
    </xf>
    <xf numFmtId="0" fontId="24" fillId="0" borderId="10" xfId="1" applyFont="1" applyBorder="1" applyAlignment="1">
      <alignment horizontal="left"/>
    </xf>
    <xf numFmtId="0" fontId="15" fillId="0" borderId="11" xfId="1" applyFont="1" applyBorder="1" applyAlignment="1">
      <alignment horizontal="center"/>
    </xf>
    <xf numFmtId="0" fontId="24" fillId="0" borderId="0" xfId="1" applyFont="1"/>
    <xf numFmtId="0" fontId="25" fillId="5" borderId="4" xfId="1" applyFont="1" applyFill="1" applyBorder="1" applyAlignment="1">
      <alignment horizontal="center"/>
    </xf>
    <xf numFmtId="0" fontId="26" fillId="0" borderId="4" xfId="1" applyFont="1" applyBorder="1"/>
    <xf numFmtId="0" fontId="26" fillId="0" borderId="4" xfId="1" applyFont="1" applyBorder="1" applyAlignment="1">
      <alignment horizontal="center"/>
    </xf>
    <xf numFmtId="0" fontId="24" fillId="0" borderId="4" xfId="1" applyFont="1" applyBorder="1" applyAlignment="1">
      <alignment horizontal="right"/>
    </xf>
    <xf numFmtId="0" fontId="23" fillId="4" borderId="14" xfId="1" applyFont="1" applyFill="1" applyBorder="1" applyAlignment="1">
      <alignment horizontal="center"/>
    </xf>
    <xf numFmtId="0" fontId="28" fillId="0" borderId="0" xfId="1" applyFont="1" applyAlignment="1">
      <alignment vertical="center"/>
    </xf>
    <xf numFmtId="0" fontId="28" fillId="0" borderId="0" xfId="1" applyFont="1" applyAlignment="1">
      <alignment horizontal="center"/>
    </xf>
    <xf numFmtId="0" fontId="28" fillId="0" borderId="0" xfId="1" applyFont="1" applyAlignment="1">
      <alignment horizontal="center" vertical="center"/>
    </xf>
    <xf numFmtId="0" fontId="23" fillId="4" borderId="15" xfId="1" applyFont="1" applyFill="1" applyBorder="1" applyAlignment="1">
      <alignment horizontal="center"/>
    </xf>
    <xf numFmtId="0" fontId="28" fillId="0" borderId="9" xfId="1" applyFont="1" applyBorder="1"/>
    <xf numFmtId="0" fontId="28" fillId="0" borderId="10" xfId="1" applyFont="1" applyBorder="1"/>
    <xf numFmtId="0" fontId="29" fillId="4" borderId="11" xfId="1" applyFont="1" applyFill="1" applyBorder="1" applyAlignment="1">
      <alignment horizontal="left"/>
    </xf>
    <xf numFmtId="0" fontId="26" fillId="0" borderId="4" xfId="1" applyFont="1" applyBorder="1" applyAlignment="1">
      <alignment horizontal="left"/>
    </xf>
    <xf numFmtId="0" fontId="15" fillId="0" borderId="14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26" fillId="0" borderId="0" xfId="1" applyFont="1"/>
    <xf numFmtId="0" fontId="24" fillId="0" borderId="14" xfId="1" applyFont="1" applyBorder="1" applyAlignment="1">
      <alignment horizontal="center"/>
    </xf>
    <xf numFmtId="0" fontId="25" fillId="5" borderId="12" xfId="1" applyFont="1" applyFill="1" applyBorder="1" applyAlignment="1">
      <alignment horizontal="center"/>
    </xf>
    <xf numFmtId="0" fontId="24" fillId="0" borderId="4" xfId="1" applyFont="1" applyBorder="1"/>
    <xf numFmtId="0" fontId="24" fillId="0" borderId="13" xfId="1" applyFont="1" applyBorder="1" applyAlignment="1">
      <alignment horizontal="center"/>
    </xf>
    <xf numFmtId="0" fontId="27" fillId="0" borderId="11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29" fillId="4" borderId="14" xfId="1" applyFont="1" applyFill="1" applyBorder="1" applyAlignment="1">
      <alignment horizontal="center"/>
    </xf>
    <xf numFmtId="0" fontId="29" fillId="4" borderId="0" xfId="1" applyFont="1" applyFill="1" applyAlignment="1">
      <alignment horizontal="center"/>
    </xf>
    <xf numFmtId="0" fontId="26" fillId="0" borderId="12" xfId="1" applyFont="1" applyBorder="1" applyAlignment="1">
      <alignment horizontal="left"/>
    </xf>
    <xf numFmtId="0" fontId="28" fillId="0" borderId="9" xfId="1" applyFont="1" applyBorder="1" applyAlignment="1">
      <alignment horizontal="center"/>
    </xf>
    <xf numFmtId="0" fontId="27" fillId="0" borderId="15" xfId="1" applyFont="1" applyBorder="1" applyAlignment="1">
      <alignment horizontal="center"/>
    </xf>
    <xf numFmtId="0" fontId="29" fillId="4" borderId="14" xfId="1" applyFont="1" applyFill="1" applyBorder="1" applyAlignment="1">
      <alignment horizontal="right"/>
    </xf>
    <xf numFmtId="0" fontId="29" fillId="4" borderId="15" xfId="1" applyFont="1" applyFill="1" applyBorder="1" applyAlignment="1">
      <alignment horizontal="center"/>
    </xf>
    <xf numFmtId="0" fontId="13" fillId="0" borderId="11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24" fillId="0" borderId="11" xfId="1" applyFont="1" applyBorder="1" applyAlignment="1">
      <alignment horizontal="center"/>
    </xf>
    <xf numFmtId="0" fontId="31" fillId="0" borderId="0" xfId="1" applyFont="1" applyAlignment="1">
      <alignment horizontal="left"/>
    </xf>
    <xf numFmtId="0" fontId="31" fillId="0" borderId="14" xfId="1" applyFont="1" applyBorder="1" applyAlignment="1">
      <alignment horizontal="left"/>
    </xf>
    <xf numFmtId="0" fontId="13" fillId="0" borderId="14" xfId="1" applyFont="1" applyBorder="1" applyAlignment="1">
      <alignment horizontal="center"/>
    </xf>
    <xf numFmtId="0" fontId="28" fillId="0" borderId="12" xfId="1" applyFont="1" applyBorder="1" applyAlignment="1">
      <alignment horizontal="center"/>
    </xf>
    <xf numFmtId="0" fontId="24" fillId="0" borderId="12" xfId="1" applyFont="1" applyBorder="1" applyAlignment="1">
      <alignment horizontal="left"/>
    </xf>
    <xf numFmtId="0" fontId="23" fillId="4" borderId="0" xfId="1" applyFont="1" applyFill="1" applyAlignment="1">
      <alignment horizontal="center"/>
    </xf>
    <xf numFmtId="0" fontId="21" fillId="0" borderId="4" xfId="1" applyFont="1" applyBorder="1"/>
    <xf numFmtId="0" fontId="13" fillId="0" borderId="14" xfId="1" applyFont="1" applyBorder="1"/>
    <xf numFmtId="0" fontId="21" fillId="0" borderId="15" xfId="1" applyFont="1" applyBorder="1"/>
    <xf numFmtId="0" fontId="24" fillId="0" borderId="14" xfId="1" applyFont="1" applyBorder="1" applyAlignment="1">
      <alignment horizontal="left"/>
    </xf>
    <xf numFmtId="0" fontId="24" fillId="0" borderId="6" xfId="1" applyFont="1" applyBorder="1" applyAlignment="1">
      <alignment horizontal="right"/>
    </xf>
    <xf numFmtId="0" fontId="24" fillId="0" borderId="14" xfId="1" applyFont="1" applyBorder="1"/>
    <xf numFmtId="0" fontId="32" fillId="0" borderId="0" xfId="1" applyFont="1"/>
    <xf numFmtId="0" fontId="26" fillId="0" borderId="0" xfId="1" applyFont="1" applyAlignment="1">
      <alignment horizontal="center"/>
    </xf>
    <xf numFmtId="0" fontId="29" fillId="4" borderId="11" xfId="1" applyFont="1" applyFill="1" applyBorder="1"/>
    <xf numFmtId="0" fontId="36" fillId="0" borderId="0" xfId="1" applyFont="1" applyAlignment="1">
      <alignment horizontal="center" vertical="center"/>
    </xf>
    <xf numFmtId="0" fontId="20" fillId="0" borderId="14" xfId="1" applyFont="1" applyBorder="1"/>
    <xf numFmtId="0" fontId="13" fillId="0" borderId="13" xfId="1" applyFont="1" applyBorder="1" applyAlignment="1">
      <alignment horizontal="center"/>
    </xf>
    <xf numFmtId="0" fontId="23" fillId="4" borderId="14" xfId="1" applyFont="1" applyFill="1" applyBorder="1" applyAlignment="1">
      <alignment horizontal="right"/>
    </xf>
    <xf numFmtId="0" fontId="24" fillId="0" borderId="0" xfId="1" applyFont="1" applyAlignment="1">
      <alignment horizontal="right"/>
    </xf>
    <xf numFmtId="0" fontId="27" fillId="0" borderId="4" xfId="1" applyFont="1" applyBorder="1" applyAlignment="1">
      <alignment horizontal="center"/>
    </xf>
    <xf numFmtId="0" fontId="26" fillId="0" borderId="0" xfId="1" applyFont="1" applyAlignment="1">
      <alignment horizontal="left"/>
    </xf>
    <xf numFmtId="0" fontId="26" fillId="0" borderId="10" xfId="1" applyFont="1" applyBorder="1"/>
    <xf numFmtId="0" fontId="22" fillId="0" borderId="0" xfId="1" applyFont="1" applyAlignment="1">
      <alignment horizontal="center"/>
    </xf>
    <xf numFmtId="0" fontId="24" fillId="0" borderId="0" xfId="1" applyFont="1" applyAlignment="1">
      <alignment vertical="center"/>
    </xf>
    <xf numFmtId="0" fontId="13" fillId="0" borderId="4" xfId="1" applyFont="1" applyBorder="1" applyAlignment="1">
      <alignment horizontal="center"/>
    </xf>
    <xf numFmtId="0" fontId="26" fillId="0" borderId="4" xfId="1" applyFont="1" applyBorder="1" applyAlignment="1">
      <alignment horizontal="right"/>
    </xf>
    <xf numFmtId="0" fontId="32" fillId="0" borderId="0" xfId="1" applyFont="1" applyAlignment="1">
      <alignment horizontal="right"/>
    </xf>
    <xf numFmtId="0" fontId="27" fillId="0" borderId="14" xfId="1" applyFont="1" applyBorder="1" applyAlignment="1">
      <alignment horizontal="center"/>
    </xf>
    <xf numFmtId="0" fontId="29" fillId="4" borderId="15" xfId="1" applyFont="1" applyFill="1" applyBorder="1"/>
    <xf numFmtId="0" fontId="21" fillId="0" borderId="14" xfId="1" applyFont="1" applyBorder="1" applyAlignment="1">
      <alignment horizontal="center"/>
    </xf>
    <xf numFmtId="0" fontId="26" fillId="0" borderId="15" xfId="1" applyFont="1" applyBorder="1" applyAlignment="1">
      <alignment horizontal="center"/>
    </xf>
    <xf numFmtId="0" fontId="27" fillId="0" borderId="12" xfId="1" applyFont="1" applyBorder="1" applyAlignment="1">
      <alignment horizontal="center"/>
    </xf>
    <xf numFmtId="0" fontId="24" fillId="0" borderId="13" xfId="1" applyFont="1" applyBorder="1"/>
    <xf numFmtId="0" fontId="13" fillId="0" borderId="11" xfId="1" applyFont="1" applyBorder="1"/>
    <xf numFmtId="0" fontId="24" fillId="0" borderId="17" xfId="1" applyFont="1" applyBorder="1"/>
    <xf numFmtId="0" fontId="13" fillId="0" borderId="15" xfId="1" applyFont="1" applyBorder="1"/>
    <xf numFmtId="0" fontId="13" fillId="0" borderId="16" xfId="1" applyFont="1" applyBorder="1"/>
    <xf numFmtId="0" fontId="13" fillId="0" borderId="12" xfId="1" applyFont="1" applyBorder="1"/>
    <xf numFmtId="0" fontId="28" fillId="0" borderId="0" xfId="1" applyFont="1"/>
    <xf numFmtId="0" fontId="13" fillId="0" borderId="13" xfId="1" applyFont="1" applyBorder="1"/>
    <xf numFmtId="0" fontId="24" fillId="0" borderId="12" xfId="1" applyFont="1" applyBorder="1"/>
    <xf numFmtId="0" fontId="23" fillId="4" borderId="0" xfId="1" applyFont="1" applyFill="1"/>
    <xf numFmtId="0" fontId="24" fillId="0" borderId="15" xfId="1" applyFont="1" applyBorder="1" applyAlignment="1">
      <alignment horizontal="center"/>
    </xf>
    <xf numFmtId="0" fontId="13" fillId="0" borderId="16" xfId="1" applyFont="1" applyBorder="1" applyAlignment="1">
      <alignment horizontal="center"/>
    </xf>
    <xf numFmtId="0" fontId="24" fillId="0" borderId="6" xfId="1" applyFont="1" applyBorder="1" applyAlignment="1">
      <alignment horizontal="left"/>
    </xf>
    <xf numFmtId="0" fontId="24" fillId="0" borderId="0" xfId="1" applyFont="1" applyAlignment="1">
      <alignment horizontal="left"/>
    </xf>
    <xf numFmtId="0" fontId="32" fillId="0" borderId="0" xfId="1" applyFont="1" applyAlignment="1">
      <alignment horizontal="center"/>
    </xf>
    <xf numFmtId="0" fontId="1" fillId="2" borderId="0" xfId="3" applyFill="1"/>
    <xf numFmtId="0" fontId="3" fillId="2" borderId="0" xfId="3" applyFont="1" applyFill="1"/>
    <xf numFmtId="0" fontId="4" fillId="2" borderId="0" xfId="3" applyFont="1" applyFill="1"/>
    <xf numFmtId="0" fontId="5" fillId="2" borderId="0" xfId="3" applyFont="1" applyFill="1"/>
    <xf numFmtId="17" fontId="5" fillId="2" borderId="0" xfId="3" applyNumberFormat="1" applyFont="1" applyFill="1"/>
    <xf numFmtId="0" fontId="4" fillId="2" borderId="4" xfId="3" applyFont="1" applyFill="1" applyBorder="1"/>
    <xf numFmtId="0" fontId="6" fillId="2" borderId="4" xfId="3" applyFont="1" applyFill="1" applyBorder="1"/>
    <xf numFmtId="0" fontId="6" fillId="2" borderId="0" xfId="3" applyFont="1" applyFill="1"/>
    <xf numFmtId="0" fontId="7" fillId="2" borderId="0" xfId="3" applyFont="1" applyFill="1"/>
    <xf numFmtId="0" fontId="8" fillId="3" borderId="5" xfId="3" applyFont="1" applyFill="1" applyBorder="1"/>
    <xf numFmtId="0" fontId="9" fillId="3" borderId="5" xfId="3" applyFont="1" applyFill="1" applyBorder="1" applyAlignment="1">
      <alignment horizontal="center"/>
    </xf>
    <xf numFmtId="0" fontId="37" fillId="3" borderId="5" xfId="3" applyFont="1" applyFill="1" applyBorder="1" applyAlignment="1">
      <alignment horizontal="center"/>
    </xf>
    <xf numFmtId="0" fontId="10" fillId="2" borderId="0" xfId="3" applyFont="1" applyFill="1" applyAlignment="1">
      <alignment horizontal="center"/>
    </xf>
    <xf numFmtId="0" fontId="11" fillId="3" borderId="6" xfId="3" applyFont="1" applyFill="1" applyBorder="1" applyAlignment="1">
      <alignment horizontal="center"/>
    </xf>
    <xf numFmtId="0" fontId="1" fillId="2" borderId="7" xfId="3" applyFill="1" applyBorder="1" applyAlignment="1">
      <alignment horizontal="left"/>
    </xf>
    <xf numFmtId="0" fontId="1" fillId="2" borderId="7" xfId="3" applyFill="1" applyBorder="1" applyAlignment="1">
      <alignment horizontal="center"/>
    </xf>
    <xf numFmtId="0" fontId="1" fillId="2" borderId="5" xfId="3" quotePrefix="1" applyFill="1" applyBorder="1" applyAlignment="1">
      <alignment horizontal="center"/>
    </xf>
    <xf numFmtId="0" fontId="1" fillId="2" borderId="5" xfId="3" applyFill="1" applyBorder="1" applyAlignment="1">
      <alignment horizontal="center"/>
    </xf>
    <xf numFmtId="0" fontId="1" fillId="2" borderId="0" xfId="3" applyFill="1" applyAlignment="1">
      <alignment horizontal="center"/>
    </xf>
    <xf numFmtId="0" fontId="11" fillId="3" borderId="5" xfId="3" applyFont="1" applyFill="1" applyBorder="1" applyAlignment="1">
      <alignment horizontal="center"/>
    </xf>
    <xf numFmtId="0" fontId="1" fillId="0" borderId="7" xfId="3" applyBorder="1" applyAlignment="1">
      <alignment horizontal="left"/>
    </xf>
    <xf numFmtId="0" fontId="1" fillId="0" borderId="7" xfId="3" applyBorder="1" applyAlignment="1">
      <alignment horizontal="center"/>
    </xf>
    <xf numFmtId="0" fontId="1" fillId="0" borderId="5" xfId="3" quotePrefix="1" applyBorder="1" applyAlignment="1">
      <alignment horizontal="center"/>
    </xf>
    <xf numFmtId="0" fontId="1" fillId="0" borderId="0" xfId="2"/>
    <xf numFmtId="0" fontId="1" fillId="2" borderId="7" xfId="3" quotePrefix="1" applyFill="1" applyBorder="1" applyAlignment="1">
      <alignment horizontal="center"/>
    </xf>
    <xf numFmtId="0" fontId="1" fillId="2" borderId="7" xfId="3" quotePrefix="1" applyFill="1" applyBorder="1" applyAlignment="1">
      <alignment horizontal="left"/>
    </xf>
    <xf numFmtId="0" fontId="11" fillId="6" borderId="0" xfId="3" applyFont="1" applyFill="1" applyAlignment="1">
      <alignment horizontal="center"/>
    </xf>
    <xf numFmtId="0" fontId="1" fillId="6" borderId="0" xfId="3" applyFill="1" applyAlignment="1">
      <alignment horizontal="left"/>
    </xf>
    <xf numFmtId="0" fontId="1" fillId="6" borderId="0" xfId="3" applyFill="1" applyAlignment="1">
      <alignment horizontal="center"/>
    </xf>
    <xf numFmtId="0" fontId="1" fillId="6" borderId="0" xfId="3" quotePrefix="1" applyFill="1" applyAlignment="1">
      <alignment horizontal="center"/>
    </xf>
    <xf numFmtId="0" fontId="1" fillId="6" borderId="0" xfId="3" applyFill="1"/>
    <xf numFmtId="0" fontId="9" fillId="3" borderId="5" xfId="3" applyFont="1" applyFill="1" applyBorder="1" applyAlignment="1">
      <alignment horizontal="center" vertical="center"/>
    </xf>
    <xf numFmtId="0" fontId="37" fillId="3" borderId="5" xfId="3" applyFont="1" applyFill="1" applyBorder="1" applyAlignment="1">
      <alignment horizontal="center" vertical="center"/>
    </xf>
    <xf numFmtId="0" fontId="11" fillId="3" borderId="17" xfId="3" applyFont="1" applyFill="1" applyBorder="1" applyAlignment="1">
      <alignment horizontal="center"/>
    </xf>
    <xf numFmtId="0" fontId="1" fillId="0" borderId="5" xfId="3" applyBorder="1" applyAlignment="1">
      <alignment horizontal="center"/>
    </xf>
    <xf numFmtId="0" fontId="1" fillId="0" borderId="7" xfId="3" quotePrefix="1" applyBorder="1" applyAlignment="1">
      <alignment horizontal="center"/>
    </xf>
    <xf numFmtId="0" fontId="1" fillId="2" borderId="5" xfId="3" applyFill="1" applyBorder="1" applyAlignment="1">
      <alignment horizontal="left"/>
    </xf>
    <xf numFmtId="0" fontId="1" fillId="2" borderId="0" xfId="2" applyFill="1"/>
    <xf numFmtId="0" fontId="1" fillId="2" borderId="0" xfId="2" applyFill="1" applyAlignment="1">
      <alignment horizontal="center"/>
    </xf>
    <xf numFmtId="0" fontId="39" fillId="2" borderId="0" xfId="2" applyFont="1" applyFill="1"/>
    <xf numFmtId="0" fontId="40" fillId="2" borderId="0" xfId="2" applyFont="1" applyFill="1"/>
    <xf numFmtId="0" fontId="40" fillId="2" borderId="0" xfId="2" applyFont="1" applyFill="1" applyAlignment="1">
      <alignment horizontal="center"/>
    </xf>
    <xf numFmtId="0" fontId="39" fillId="2" borderId="18" xfId="2" applyFont="1" applyFill="1" applyBorder="1"/>
    <xf numFmtId="0" fontId="41" fillId="2" borderId="19" xfId="3" applyFont="1" applyFill="1" applyBorder="1"/>
    <xf numFmtId="0" fontId="42" fillId="2" borderId="19" xfId="3" applyFont="1" applyFill="1" applyBorder="1" applyAlignment="1">
      <alignment horizontal="center"/>
    </xf>
    <xf numFmtId="0" fontId="42" fillId="2" borderId="0" xfId="3" applyFont="1" applyFill="1"/>
    <xf numFmtId="0" fontId="42" fillId="2" borderId="19" xfId="3" applyFont="1" applyFill="1" applyBorder="1"/>
    <xf numFmtId="0" fontId="43" fillId="2" borderId="19" xfId="3" applyFont="1" applyFill="1" applyBorder="1"/>
    <xf numFmtId="0" fontId="41" fillId="2" borderId="0" xfId="3" applyFont="1" applyFill="1"/>
    <xf numFmtId="0" fontId="41" fillId="2" borderId="0" xfId="3" applyFont="1" applyFill="1" applyAlignment="1">
      <alignment horizontal="center"/>
    </xf>
    <xf numFmtId="0" fontId="43" fillId="2" borderId="0" xfId="3" applyFont="1" applyFill="1"/>
    <xf numFmtId="0" fontId="44" fillId="2" borderId="0" xfId="3" applyFont="1" applyFill="1" applyAlignment="1">
      <alignment horizontal="right"/>
    </xf>
    <xf numFmtId="0" fontId="45" fillId="2" borderId="4" xfId="3" applyFont="1" applyFill="1" applyBorder="1" applyAlignment="1">
      <alignment horizontal="center"/>
    </xf>
    <xf numFmtId="0" fontId="44" fillId="2" borderId="4" xfId="3" applyFont="1" applyFill="1" applyBorder="1" applyAlignment="1">
      <alignment horizontal="center"/>
    </xf>
    <xf numFmtId="0" fontId="44" fillId="5" borderId="4" xfId="3" applyFont="1" applyFill="1" applyBorder="1" applyAlignment="1">
      <alignment horizontal="center"/>
    </xf>
    <xf numFmtId="0" fontId="44" fillId="2" borderId="4" xfId="3" applyFont="1" applyFill="1" applyBorder="1" applyAlignment="1">
      <alignment horizontal="left"/>
    </xf>
    <xf numFmtId="0" fontId="45" fillId="2" borderId="4" xfId="3" applyFont="1" applyFill="1" applyBorder="1"/>
    <xf numFmtId="0" fontId="45" fillId="2" borderId="0" xfId="3" applyFont="1" applyFill="1"/>
    <xf numFmtId="0" fontId="46" fillId="2" borderId="0" xfId="3" applyFont="1" applyFill="1"/>
    <xf numFmtId="0" fontId="45" fillId="2" borderId="0" xfId="3" applyFont="1" applyFill="1" applyAlignment="1">
      <alignment horizontal="center"/>
    </xf>
    <xf numFmtId="0" fontId="44" fillId="2" borderId="0" xfId="3" applyFont="1" applyFill="1" applyAlignment="1">
      <alignment horizontal="center"/>
    </xf>
    <xf numFmtId="0" fontId="44" fillId="5" borderId="0" xfId="3" applyFont="1" applyFill="1" applyAlignment="1">
      <alignment horizontal="center"/>
    </xf>
    <xf numFmtId="0" fontId="44" fillId="2" borderId="20" xfId="3" applyFont="1" applyFill="1" applyBorder="1" applyAlignment="1">
      <alignment horizontal="left"/>
    </xf>
    <xf numFmtId="0" fontId="44" fillId="2" borderId="20" xfId="3" applyFont="1" applyFill="1" applyBorder="1" applyAlignment="1">
      <alignment horizontal="center"/>
    </xf>
    <xf numFmtId="0" fontId="45" fillId="2" borderId="8" xfId="3" applyFont="1" applyFill="1" applyBorder="1"/>
    <xf numFmtId="0" fontId="44" fillId="2" borderId="14" xfId="3" applyFont="1" applyFill="1" applyBorder="1"/>
    <xf numFmtId="0" fontId="44" fillId="2" borderId="0" xfId="3" applyFont="1" applyFill="1" applyAlignment="1">
      <alignment horizontal="left"/>
    </xf>
    <xf numFmtId="0" fontId="47" fillId="4" borderId="15" xfId="3" applyFont="1" applyFill="1" applyBorder="1"/>
    <xf numFmtId="0" fontId="44" fillId="2" borderId="4" xfId="3" applyFont="1" applyFill="1" applyBorder="1"/>
    <xf numFmtId="0" fontId="46" fillId="2" borderId="4" xfId="3" applyFont="1" applyFill="1" applyBorder="1"/>
    <xf numFmtId="0" fontId="48" fillId="5" borderId="4" xfId="3" applyFont="1" applyFill="1" applyBorder="1" applyAlignment="1">
      <alignment horizontal="center"/>
    </xf>
    <xf numFmtId="0" fontId="45" fillId="2" borderId="4" xfId="3" applyFont="1" applyFill="1" applyBorder="1" applyAlignment="1">
      <alignment horizontal="left"/>
    </xf>
    <xf numFmtId="0" fontId="45" fillId="2" borderId="15" xfId="3" applyFont="1" applyFill="1" applyBorder="1"/>
    <xf numFmtId="0" fontId="1" fillId="2" borderId="14" xfId="3" applyFill="1" applyBorder="1"/>
    <xf numFmtId="0" fontId="48" fillId="5" borderId="0" xfId="3" applyFont="1" applyFill="1" applyAlignment="1">
      <alignment horizontal="center"/>
    </xf>
    <xf numFmtId="0" fontId="45" fillId="2" borderId="20" xfId="3" applyFont="1" applyFill="1" applyBorder="1" applyAlignment="1">
      <alignment horizontal="left"/>
    </xf>
    <xf numFmtId="0" fontId="45" fillId="2" borderId="20" xfId="3" applyFont="1" applyFill="1" applyBorder="1" applyAlignment="1">
      <alignment horizontal="center"/>
    </xf>
    <xf numFmtId="0" fontId="49" fillId="2" borderId="0" xfId="3" applyFont="1" applyFill="1"/>
    <xf numFmtId="0" fontId="26" fillId="2" borderId="14" xfId="3" applyFont="1" applyFill="1" applyBorder="1"/>
    <xf numFmtId="0" fontId="50" fillId="2" borderId="4" xfId="3" applyFont="1" applyFill="1" applyBorder="1" applyAlignment="1">
      <alignment horizontal="center"/>
    </xf>
    <xf numFmtId="0" fontId="44" fillId="2" borderId="12" xfId="3" applyFont="1" applyFill="1" applyBorder="1" applyAlignment="1">
      <alignment horizontal="left"/>
    </xf>
    <xf numFmtId="0" fontId="44" fillId="2" borderId="0" xfId="3" applyFont="1" applyFill="1"/>
    <xf numFmtId="0" fontId="46" fillId="2" borderId="8" xfId="3" applyFont="1" applyFill="1" applyBorder="1"/>
    <xf numFmtId="0" fontId="45" fillId="2" borderId="0" xfId="3" applyFont="1" applyFill="1" applyAlignment="1">
      <alignment horizontal="left"/>
    </xf>
    <xf numFmtId="0" fontId="46" fillId="2" borderId="15" xfId="3" applyFont="1" applyFill="1" applyBorder="1"/>
    <xf numFmtId="0" fontId="45" fillId="2" borderId="14" xfId="3" applyFont="1" applyFill="1" applyBorder="1"/>
    <xf numFmtId="0" fontId="46" fillId="2" borderId="13" xfId="3" applyFont="1" applyFill="1" applyBorder="1"/>
    <xf numFmtId="0" fontId="45" fillId="5" borderId="0" xfId="3" applyFont="1" applyFill="1" applyAlignment="1">
      <alignment horizontal="center"/>
    </xf>
    <xf numFmtId="0" fontId="51" fillId="2" borderId="4" xfId="3" applyFont="1" applyFill="1" applyBorder="1" applyAlignment="1">
      <alignment horizontal="center"/>
    </xf>
    <xf numFmtId="0" fontId="52" fillId="5" borderId="4" xfId="3" applyFont="1" applyFill="1" applyBorder="1" applyAlignment="1">
      <alignment horizontal="center"/>
    </xf>
    <xf numFmtId="0" fontId="45" fillId="2" borderId="13" xfId="3" applyFont="1" applyFill="1" applyBorder="1"/>
    <xf numFmtId="0" fontId="24" fillId="2" borderId="0" xfId="3" applyFont="1" applyFill="1"/>
    <xf numFmtId="0" fontId="53" fillId="5" borderId="0" xfId="3" applyFont="1" applyFill="1" applyAlignment="1">
      <alignment horizontal="center"/>
    </xf>
    <xf numFmtId="0" fontId="54" fillId="5" borderId="4" xfId="3" applyFont="1" applyFill="1" applyBorder="1" applyAlignment="1">
      <alignment horizontal="center"/>
    </xf>
    <xf numFmtId="0" fontId="24" fillId="2" borderId="14" xfId="3" applyFont="1" applyFill="1" applyBorder="1"/>
    <xf numFmtId="0" fontId="50" fillId="6" borderId="4" xfId="3" applyFont="1" applyFill="1" applyBorder="1" applyAlignment="1">
      <alignment horizontal="center"/>
    </xf>
    <xf numFmtId="0" fontId="45" fillId="2" borderId="12" xfId="3" applyFont="1" applyFill="1" applyBorder="1" applyAlignment="1">
      <alignment horizontal="left"/>
    </xf>
    <xf numFmtId="0" fontId="26" fillId="2" borderId="5" xfId="3" applyFont="1" applyFill="1" applyBorder="1" applyAlignment="1">
      <alignment horizontal="center"/>
    </xf>
    <xf numFmtId="0" fontId="26" fillId="2" borderId="0" xfId="3" applyFont="1" applyFill="1" applyAlignment="1">
      <alignment horizontal="center"/>
    </xf>
    <xf numFmtId="0" fontId="8" fillId="2" borderId="0" xfId="3" applyFont="1" applyFill="1" applyAlignment="1">
      <alignment horizontal="left"/>
    </xf>
    <xf numFmtId="0" fontId="8" fillId="2" borderId="0" xfId="3" applyFont="1" applyFill="1"/>
    <xf numFmtId="0" fontId="0" fillId="0" borderId="5" xfId="0" applyBorder="1" applyAlignment="1">
      <alignment wrapText="1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12" fillId="0" borderId="5" xfId="2" quotePrefix="1" applyFont="1" applyFill="1" applyBorder="1" applyAlignment="1">
      <alignment wrapText="1"/>
    </xf>
    <xf numFmtId="0" fontId="1" fillId="0" borderId="5" xfId="1" applyFill="1" applyBorder="1" applyAlignment="1">
      <alignment wrapText="1"/>
    </xf>
    <xf numFmtId="0" fontId="1" fillId="0" borderId="5" xfId="1" applyFill="1" applyBorder="1" applyAlignment="1">
      <alignment horizontal="center" wrapText="1"/>
    </xf>
    <xf numFmtId="0" fontId="1" fillId="0" borderId="5" xfId="1" quotePrefix="1" applyFill="1" applyBorder="1" applyAlignment="1">
      <alignment horizontal="center"/>
    </xf>
    <xf numFmtId="0" fontId="12" fillId="0" borderId="5" xfId="2" applyFont="1" applyFill="1" applyBorder="1" applyAlignment="1">
      <alignment wrapText="1"/>
    </xf>
    <xf numFmtId="0" fontId="0" fillId="2" borderId="0" xfId="0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1" applyFill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0" fontId="26" fillId="0" borderId="14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55" fillId="0" borderId="0" xfId="0" applyFont="1" applyAlignment="1">
      <alignment horizontal="center" wrapText="1"/>
    </xf>
    <xf numFmtId="0" fontId="5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4" xfId="0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6" fillId="0" borderId="14" xfId="1" applyFont="1" applyBorder="1" applyAlignment="1">
      <alignment horizontal="left"/>
    </xf>
    <xf numFmtId="0" fontId="26" fillId="0" borderId="0" xfId="1" applyFont="1" applyAlignment="1">
      <alignment horizontal="left"/>
    </xf>
    <xf numFmtId="0" fontId="32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2" fillId="3" borderId="2" xfId="3" applyFont="1" applyFill="1" applyBorder="1" applyAlignment="1">
      <alignment horizontal="center"/>
    </xf>
    <xf numFmtId="0" fontId="2" fillId="3" borderId="3" xfId="3" applyFont="1" applyFill="1" applyBorder="1" applyAlignment="1">
      <alignment horizontal="center"/>
    </xf>
    <xf numFmtId="0" fontId="8" fillId="2" borderId="5" xfId="3" applyFont="1" applyFill="1" applyBorder="1" applyAlignment="1">
      <alignment horizontal="center"/>
    </xf>
    <xf numFmtId="0" fontId="38" fillId="2" borderId="0" xfId="3" applyFont="1" applyFill="1" applyAlignment="1">
      <alignment horizontal="center"/>
    </xf>
    <xf numFmtId="0" fontId="7" fillId="2" borderId="18" xfId="2" applyFont="1" applyFill="1" applyBorder="1" applyAlignment="1">
      <alignment horizontal="left"/>
    </xf>
    <xf numFmtId="0" fontId="39" fillId="2" borderId="18" xfId="2" applyFont="1" applyFill="1" applyBorder="1" applyAlignment="1">
      <alignment horizontal="left"/>
    </xf>
    <xf numFmtId="0" fontId="5" fillId="2" borderId="18" xfId="2" applyFont="1" applyFill="1" applyBorder="1" applyAlignment="1">
      <alignment horizontal="left"/>
    </xf>
    <xf numFmtId="0" fontId="24" fillId="2" borderId="7" xfId="3" applyFont="1" applyFill="1" applyBorder="1"/>
    <xf numFmtId="0" fontId="24" fillId="2" borderId="20" xfId="3" applyFont="1" applyFill="1" applyBorder="1"/>
    <xf numFmtId="0" fontId="24" fillId="2" borderId="8" xfId="3" applyFont="1" applyFill="1" applyBorder="1"/>
    <xf numFmtId="0" fontId="24" fillId="2" borderId="7" xfId="3" applyFont="1" applyFill="1" applyBorder="1" applyAlignment="1">
      <alignment horizontal="left"/>
    </xf>
    <xf numFmtId="0" fontId="24" fillId="2" borderId="20" xfId="3" applyFont="1" applyFill="1" applyBorder="1" applyAlignment="1">
      <alignment horizontal="left"/>
    </xf>
    <xf numFmtId="0" fontId="24" fillId="2" borderId="8" xfId="3" applyFont="1" applyFill="1" applyBorder="1" applyAlignment="1">
      <alignment horizontal="left"/>
    </xf>
    <xf numFmtId="3" fontId="8" fillId="2" borderId="0" xfId="3" applyNumberFormat="1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24" fillId="2" borderId="5" xfId="3" applyFont="1" applyFill="1" applyBorder="1" applyAlignment="1">
      <alignment horizontal="center"/>
    </xf>
    <xf numFmtId="0" fontId="24" fillId="2" borderId="0" xfId="3" applyFont="1" applyFill="1" applyAlignment="1">
      <alignment horizontal="left"/>
    </xf>
    <xf numFmtId="0" fontId="24" fillId="2" borderId="0" xfId="3" applyFont="1" applyFill="1" applyAlignment="1">
      <alignment horizontal="center"/>
    </xf>
    <xf numFmtId="0" fontId="8" fillId="2" borderId="4" xfId="3" applyFont="1" applyFill="1" applyBorder="1" applyAlignment="1">
      <alignment horizontal="center"/>
    </xf>
    <xf numFmtId="0" fontId="1" fillId="2" borderId="10" xfId="3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6" xfId="3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895350</xdr:colOff>
      <xdr:row>5</xdr:row>
      <xdr:rowOff>142875</xdr:rowOff>
    </xdr:to>
    <xdr:pic>
      <xdr:nvPicPr>
        <xdr:cNvPr id="2" name="Picture 1" descr="Logo FTT">
          <a:extLst>
            <a:ext uri="{FF2B5EF4-FFF2-40B4-BE49-F238E27FC236}">
              <a16:creationId xmlns="" xmlns:a16="http://schemas.microsoft.com/office/drawing/2014/main" id="{D8F906BC-4A93-481B-B38F-0A4307B33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54000"/>
        </a:blip>
        <a:srcRect/>
        <a:stretch>
          <a:fillRect/>
        </a:stretch>
      </xdr:blipFill>
      <xdr:spPr bwMode="auto">
        <a:xfrm>
          <a:off x="0" y="19050"/>
          <a:ext cx="11239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904875</xdr:colOff>
      <xdr:row>5</xdr:row>
      <xdr:rowOff>133350</xdr:rowOff>
    </xdr:to>
    <xdr:pic>
      <xdr:nvPicPr>
        <xdr:cNvPr id="2" name="Picture 1" descr="Logo FTT">
          <a:extLst>
            <a:ext uri="{FF2B5EF4-FFF2-40B4-BE49-F238E27FC236}">
              <a16:creationId xmlns="" xmlns:a16="http://schemas.microsoft.com/office/drawing/2014/main" id="{ABFC7C8C-3270-445A-B40D-1EA814402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54000"/>
        </a:blip>
        <a:srcRect/>
        <a:stretch>
          <a:fillRect/>
        </a:stretch>
      </xdr:blipFill>
      <xdr:spPr bwMode="auto">
        <a:xfrm>
          <a:off x="0" y="9525"/>
          <a:ext cx="11239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0</xdr:row>
      <xdr:rowOff>19051</xdr:rowOff>
    </xdr:from>
    <xdr:to>
      <xdr:col>17</xdr:col>
      <xdr:colOff>485775</xdr:colOff>
      <xdr:row>3</xdr:row>
      <xdr:rowOff>99392</xdr:rowOff>
    </xdr:to>
    <xdr:pic>
      <xdr:nvPicPr>
        <xdr:cNvPr id="2" name="Picture 1" descr="Logo FTT">
          <a:extLst>
            <a:ext uri="{FF2B5EF4-FFF2-40B4-BE49-F238E27FC236}">
              <a16:creationId xmlns="" xmlns:a16="http://schemas.microsoft.com/office/drawing/2014/main" id="{005FD380-2480-47A2-A150-F16AD6EBB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54000"/>
        </a:blip>
        <a:srcRect/>
        <a:stretch>
          <a:fillRect/>
        </a:stretch>
      </xdr:blipFill>
      <xdr:spPr bwMode="auto">
        <a:xfrm>
          <a:off x="6238875" y="19051"/>
          <a:ext cx="523875" cy="432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0</xdr:row>
      <xdr:rowOff>19051</xdr:rowOff>
    </xdr:from>
    <xdr:to>
      <xdr:col>17</xdr:col>
      <xdr:colOff>485775</xdr:colOff>
      <xdr:row>3</xdr:row>
      <xdr:rowOff>70817</xdr:rowOff>
    </xdr:to>
    <xdr:pic>
      <xdr:nvPicPr>
        <xdr:cNvPr id="2" name="Picture 1" descr="Logo FTT">
          <a:extLst>
            <a:ext uri="{FF2B5EF4-FFF2-40B4-BE49-F238E27FC236}">
              <a16:creationId xmlns="" xmlns:a16="http://schemas.microsoft.com/office/drawing/2014/main" id="{2758B48A-3FA3-4ED3-A962-456259E50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54000"/>
        </a:blip>
        <a:srcRect/>
        <a:stretch>
          <a:fillRect/>
        </a:stretch>
      </xdr:blipFill>
      <xdr:spPr bwMode="auto">
        <a:xfrm>
          <a:off x="5848350" y="19051"/>
          <a:ext cx="523875" cy="432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61451</xdr:colOff>
      <xdr:row>0</xdr:row>
      <xdr:rowOff>7681</xdr:rowOff>
    </xdr:from>
    <xdr:to>
      <xdr:col>2</xdr:col>
      <xdr:colOff>191426</xdr:colOff>
      <xdr:row>3</xdr:row>
      <xdr:rowOff>123210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55B4B481-45B0-43D6-97CC-C9C32FD7F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51" y="7681"/>
          <a:ext cx="625275" cy="6584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61452</xdr:colOff>
      <xdr:row>0</xdr:row>
      <xdr:rowOff>23044</xdr:rowOff>
    </xdr:from>
    <xdr:to>
      <xdr:col>2</xdr:col>
      <xdr:colOff>191427</xdr:colOff>
      <xdr:row>3</xdr:row>
      <xdr:rowOff>138573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55BF3007-2233-405C-8C70-983FA3E57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52" y="23044"/>
          <a:ext cx="625275" cy="6584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nnis/National/Modele_Lutin_Vier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LP"/>
      <sheetName val="INFO"/>
      <sheetName val="Web"/>
      <sheetName val="PrepLT1"/>
      <sheetName val="PrepLT2"/>
      <sheetName val="PrepLTE1"/>
      <sheetName val="PrepLTE2"/>
      <sheetName val="QLT1(64)"/>
      <sheetName val="LT1(16)"/>
      <sheetName val="LT1(32)"/>
      <sheetName val="LT2(16)"/>
      <sheetName val="LT2(32)"/>
      <sheetName val="LTE1(16)"/>
      <sheetName val="LTE1(32)"/>
      <sheetName val="LTE2(16)"/>
      <sheetName val="LTE2(32)"/>
      <sheetName val="Class. Final Lutines"/>
      <sheetName val="LUTINS 2002"/>
      <sheetName val="RB-1Poule-LT1"/>
      <sheetName val="RB-2Poules-LT1"/>
      <sheetName val="lutines final"/>
      <sheetName val="03 JULLET"/>
      <sheetName val="04 JUILLET"/>
      <sheetName val="05 JUILLET "/>
    </sheetNames>
    <sheetDataSet>
      <sheetData sheetId="0"/>
      <sheetData sheetId="1"/>
      <sheetData sheetId="2">
        <row r="6">
          <cell r="E6" t="str">
            <v>a</v>
          </cell>
        </row>
        <row r="8">
          <cell r="E8" t="str">
            <v>c</v>
          </cell>
        </row>
        <row r="11">
          <cell r="E11" t="str">
            <v>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6:K44"/>
  <sheetViews>
    <sheetView topLeftCell="A27" workbookViewId="0">
      <selection activeCell="B45" sqref="B45"/>
    </sheetView>
  </sheetViews>
  <sheetFormatPr baseColWidth="10" defaultRowHeight="12.75" x14ac:dyDescent="0.2"/>
  <cols>
    <col min="1" max="1" width="3.42578125" style="1" customWidth="1"/>
    <col min="2" max="2" width="26.5703125" style="1" customWidth="1"/>
    <col min="3" max="3" width="25.7109375" style="1" customWidth="1"/>
    <col min="4" max="4" width="16.140625" style="1" customWidth="1"/>
    <col min="5" max="5" width="14" style="1" customWidth="1"/>
    <col min="6" max="6" width="13.140625" style="1" customWidth="1"/>
    <col min="7" max="7" width="14.42578125" style="2" customWidth="1"/>
    <col min="8" max="16384" width="11.42578125" style="1"/>
  </cols>
  <sheetData>
    <row r="6" spans="1:11" ht="13.5" thickBot="1" x14ac:dyDescent="0.25"/>
    <row r="7" spans="1:11" ht="15" customHeight="1" thickTop="1" thickBot="1" x14ac:dyDescent="0.25">
      <c r="A7" s="373" t="s">
        <v>0</v>
      </c>
      <c r="B7" s="374"/>
      <c r="C7" s="374"/>
      <c r="D7" s="374"/>
      <c r="E7" s="374"/>
      <c r="F7" s="374"/>
      <c r="G7" s="375"/>
      <c r="H7" s="3"/>
      <c r="I7" s="3"/>
      <c r="J7" s="3"/>
    </row>
    <row r="8" spans="1:11" ht="12" customHeight="1" thickTop="1" x14ac:dyDescent="0.2"/>
    <row r="9" spans="1:11" x14ac:dyDescent="0.2">
      <c r="C9" s="4" t="s">
        <v>1</v>
      </c>
      <c r="D9" s="5" t="s">
        <v>2</v>
      </c>
      <c r="G9" s="1"/>
    </row>
    <row r="10" spans="1:11" x14ac:dyDescent="0.2">
      <c r="C10" s="4" t="s">
        <v>3</v>
      </c>
      <c r="D10" s="5" t="str">
        <f>[1]INFO!E6</f>
        <v>a</v>
      </c>
      <c r="G10" s="1"/>
    </row>
    <row r="11" spans="1:11" x14ac:dyDescent="0.2">
      <c r="C11" s="4" t="s">
        <v>4</v>
      </c>
      <c r="D11" s="5" t="str">
        <f>[1]INFO!E11</f>
        <v>f</v>
      </c>
      <c r="F11" s="6" t="s">
        <v>5</v>
      </c>
      <c r="G11" s="7" t="str">
        <f>[1]INFO!E8</f>
        <v>c</v>
      </c>
      <c r="H11" s="8"/>
      <c r="I11" s="8"/>
      <c r="J11" s="8"/>
      <c r="K11" s="5"/>
    </row>
    <row r="12" spans="1:11" x14ac:dyDescent="0.2">
      <c r="A12" s="9"/>
      <c r="B12" s="10" t="s">
        <v>6</v>
      </c>
      <c r="C12" s="10" t="s">
        <v>7</v>
      </c>
      <c r="D12" s="10" t="s">
        <v>8</v>
      </c>
      <c r="E12" s="10" t="s">
        <v>9</v>
      </c>
      <c r="F12" s="10" t="s">
        <v>10</v>
      </c>
      <c r="G12" s="10" t="s">
        <v>11</v>
      </c>
      <c r="H12" s="376"/>
      <c r="I12" s="376"/>
    </row>
    <row r="13" spans="1:11" ht="20.100000000000001" customHeight="1" x14ac:dyDescent="0.25">
      <c r="A13" s="11">
        <v>1</v>
      </c>
      <c r="B13" s="364" t="s">
        <v>158</v>
      </c>
      <c r="C13" s="364" t="s">
        <v>159</v>
      </c>
      <c r="D13" s="12" t="s">
        <v>160</v>
      </c>
      <c r="E13" s="12"/>
      <c r="F13" s="12"/>
      <c r="G13" s="13" t="s">
        <v>14</v>
      </c>
      <c r="H13" s="372"/>
      <c r="I13" s="372"/>
    </row>
    <row r="14" spans="1:11" ht="20.100000000000001" customHeight="1" x14ac:dyDescent="0.25">
      <c r="A14" s="14">
        <v>2</v>
      </c>
      <c r="B14" s="364" t="s">
        <v>161</v>
      </c>
      <c r="C14" s="364" t="s">
        <v>162</v>
      </c>
      <c r="D14" s="12" t="s">
        <v>160</v>
      </c>
      <c r="E14" s="12"/>
      <c r="F14" s="12"/>
      <c r="G14" s="13" t="s">
        <v>14</v>
      </c>
      <c r="H14" s="372"/>
      <c r="I14" s="372"/>
    </row>
    <row r="15" spans="1:11" ht="20.100000000000001" customHeight="1" x14ac:dyDescent="0.25">
      <c r="A15" s="11">
        <v>3</v>
      </c>
      <c r="B15" s="364" t="s">
        <v>163</v>
      </c>
      <c r="C15" s="364" t="s">
        <v>164</v>
      </c>
      <c r="D15" s="12" t="s">
        <v>160</v>
      </c>
      <c r="E15" s="12"/>
      <c r="F15" s="12"/>
      <c r="G15" s="13" t="s">
        <v>14</v>
      </c>
      <c r="H15" s="15"/>
      <c r="I15" s="15"/>
    </row>
    <row r="16" spans="1:11" ht="20.100000000000001" customHeight="1" x14ac:dyDescent="0.25">
      <c r="A16" s="14">
        <v>4</v>
      </c>
      <c r="B16" s="364" t="s">
        <v>165</v>
      </c>
      <c r="C16" s="364" t="s">
        <v>166</v>
      </c>
      <c r="D16" s="12" t="s">
        <v>167</v>
      </c>
      <c r="E16" s="12"/>
      <c r="F16" s="12"/>
      <c r="G16" s="13" t="s">
        <v>14</v>
      </c>
      <c r="H16" s="372"/>
      <c r="I16" s="372"/>
    </row>
    <row r="17" spans="1:9" ht="20.100000000000001" customHeight="1" x14ac:dyDescent="0.25">
      <c r="A17" s="11">
        <v>5</v>
      </c>
      <c r="B17" s="364" t="s">
        <v>17</v>
      </c>
      <c r="C17" s="364" t="s">
        <v>168</v>
      </c>
      <c r="D17" s="12" t="s">
        <v>13</v>
      </c>
      <c r="E17" s="12"/>
      <c r="F17" s="12"/>
      <c r="G17" s="13" t="s">
        <v>14</v>
      </c>
      <c r="H17" s="15"/>
      <c r="I17" s="15"/>
    </row>
    <row r="18" spans="1:9" ht="20.100000000000001" customHeight="1" x14ac:dyDescent="0.25">
      <c r="A18" s="14">
        <v>6</v>
      </c>
      <c r="B18" s="364" t="s">
        <v>169</v>
      </c>
      <c r="C18" s="364" t="s">
        <v>170</v>
      </c>
      <c r="D18" s="12" t="s">
        <v>13</v>
      </c>
      <c r="E18" s="12"/>
      <c r="F18" s="12"/>
      <c r="G18" s="13" t="s">
        <v>14</v>
      </c>
      <c r="H18" s="372"/>
      <c r="I18" s="372"/>
    </row>
    <row r="19" spans="1:9" ht="20.100000000000001" customHeight="1" x14ac:dyDescent="0.25">
      <c r="A19" s="11">
        <v>7</v>
      </c>
      <c r="B19" s="364" t="s">
        <v>171</v>
      </c>
      <c r="C19" s="364" t="s">
        <v>172</v>
      </c>
      <c r="D19" s="12" t="s">
        <v>16</v>
      </c>
      <c r="E19" s="12"/>
      <c r="F19" s="12"/>
      <c r="G19" s="13" t="s">
        <v>14</v>
      </c>
      <c r="H19" s="372"/>
      <c r="I19" s="372"/>
    </row>
    <row r="20" spans="1:9" ht="20.100000000000001" customHeight="1" x14ac:dyDescent="0.25">
      <c r="A20" s="14">
        <v>8</v>
      </c>
      <c r="B20" s="364" t="s">
        <v>173</v>
      </c>
      <c r="C20" s="364" t="s">
        <v>174</v>
      </c>
      <c r="D20" s="12" t="s">
        <v>160</v>
      </c>
      <c r="E20" s="12"/>
      <c r="F20" s="12"/>
      <c r="G20" s="13" t="s">
        <v>14</v>
      </c>
      <c r="H20" s="372"/>
      <c r="I20" s="372"/>
    </row>
    <row r="21" spans="1:9" ht="20.100000000000001" customHeight="1" x14ac:dyDescent="0.25">
      <c r="A21" s="11">
        <v>9</v>
      </c>
      <c r="B21" s="364" t="s">
        <v>175</v>
      </c>
      <c r="C21" s="364" t="s">
        <v>176</v>
      </c>
      <c r="D21" s="12" t="s">
        <v>177</v>
      </c>
      <c r="E21" s="12"/>
      <c r="F21" s="12"/>
      <c r="G21" s="13" t="s">
        <v>14</v>
      </c>
      <c r="H21" s="372"/>
      <c r="I21" s="372"/>
    </row>
    <row r="22" spans="1:9" ht="20.100000000000001" customHeight="1" x14ac:dyDescent="0.25">
      <c r="A22" s="14">
        <v>10</v>
      </c>
      <c r="B22" s="364" t="s">
        <v>178</v>
      </c>
      <c r="C22" s="364" t="s">
        <v>179</v>
      </c>
      <c r="D22" s="12" t="s">
        <v>16</v>
      </c>
      <c r="E22" s="12"/>
      <c r="F22" s="12"/>
      <c r="G22" s="13" t="s">
        <v>14</v>
      </c>
      <c r="H22" s="15"/>
      <c r="I22" s="15"/>
    </row>
    <row r="23" spans="1:9" ht="20.100000000000001" customHeight="1" x14ac:dyDescent="0.25">
      <c r="A23" s="11">
        <v>11</v>
      </c>
      <c r="B23" s="364" t="s">
        <v>180</v>
      </c>
      <c r="C23" s="364" t="s">
        <v>34</v>
      </c>
      <c r="D23" s="12" t="s">
        <v>16</v>
      </c>
      <c r="E23" s="12"/>
      <c r="F23" s="12"/>
      <c r="G23" s="13" t="s">
        <v>14</v>
      </c>
      <c r="H23" s="372"/>
      <c r="I23" s="372"/>
    </row>
    <row r="24" spans="1:9" ht="20.100000000000001" customHeight="1" x14ac:dyDescent="0.25">
      <c r="A24" s="14">
        <v>12</v>
      </c>
      <c r="B24" s="364" t="s">
        <v>181</v>
      </c>
      <c r="C24" s="364" t="s">
        <v>182</v>
      </c>
      <c r="D24" s="12" t="s">
        <v>16</v>
      </c>
      <c r="E24" s="12"/>
      <c r="F24" s="12"/>
      <c r="G24" s="13" t="s">
        <v>14</v>
      </c>
      <c r="H24" s="372"/>
      <c r="I24" s="372"/>
    </row>
    <row r="25" spans="1:9" ht="20.100000000000001" customHeight="1" x14ac:dyDescent="0.25">
      <c r="A25" s="11">
        <v>13</v>
      </c>
      <c r="B25" s="364" t="s">
        <v>183</v>
      </c>
      <c r="C25" s="364" t="s">
        <v>184</v>
      </c>
      <c r="D25" s="12" t="s">
        <v>16</v>
      </c>
      <c r="E25" s="12"/>
      <c r="F25" s="12"/>
      <c r="G25" s="13" t="s">
        <v>14</v>
      </c>
      <c r="H25" s="372"/>
      <c r="I25" s="372"/>
    </row>
    <row r="26" spans="1:9" ht="20.100000000000001" customHeight="1" x14ac:dyDescent="0.25">
      <c r="A26" s="14">
        <v>14</v>
      </c>
      <c r="B26" s="364" t="s">
        <v>185</v>
      </c>
      <c r="C26" s="364" t="s">
        <v>186</v>
      </c>
      <c r="D26" s="12" t="s">
        <v>30</v>
      </c>
      <c r="E26" s="12"/>
      <c r="F26" s="12"/>
      <c r="G26" s="13" t="s">
        <v>14</v>
      </c>
      <c r="H26" s="372"/>
      <c r="I26" s="372"/>
    </row>
    <row r="27" spans="1:9" ht="20.100000000000001" customHeight="1" x14ac:dyDescent="0.25">
      <c r="A27" s="11">
        <v>15</v>
      </c>
      <c r="B27" s="364" t="s">
        <v>188</v>
      </c>
      <c r="C27" s="364" t="s">
        <v>32</v>
      </c>
      <c r="D27" s="12" t="s">
        <v>30</v>
      </c>
      <c r="E27" s="12"/>
      <c r="F27" s="12"/>
      <c r="G27" s="13" t="s">
        <v>14</v>
      </c>
      <c r="H27" s="372"/>
      <c r="I27" s="372"/>
    </row>
    <row r="28" spans="1:9" ht="20.100000000000001" customHeight="1" x14ac:dyDescent="0.25">
      <c r="A28" s="14">
        <v>16</v>
      </c>
      <c r="B28" s="364" t="s">
        <v>189</v>
      </c>
      <c r="C28" s="364" t="s">
        <v>190</v>
      </c>
      <c r="D28" s="12" t="s">
        <v>187</v>
      </c>
      <c r="E28" s="12"/>
      <c r="F28" s="12"/>
      <c r="G28" s="13" t="s">
        <v>14</v>
      </c>
      <c r="H28" s="372"/>
      <c r="I28" s="372"/>
    </row>
    <row r="29" spans="1:9" ht="20.100000000000001" customHeight="1" x14ac:dyDescent="0.25">
      <c r="A29" s="11">
        <v>17</v>
      </c>
      <c r="B29" s="364" t="s">
        <v>191</v>
      </c>
      <c r="C29" s="364" t="s">
        <v>192</v>
      </c>
      <c r="D29" s="12" t="s">
        <v>13</v>
      </c>
      <c r="E29" s="12"/>
      <c r="F29" s="12"/>
      <c r="G29" s="13" t="s">
        <v>14</v>
      </c>
      <c r="H29" s="372"/>
      <c r="I29" s="372"/>
    </row>
    <row r="30" spans="1:9" ht="20.100000000000001" customHeight="1" x14ac:dyDescent="0.25">
      <c r="A30" s="14">
        <v>18</v>
      </c>
      <c r="B30" s="364" t="s">
        <v>193</v>
      </c>
      <c r="C30" s="364" t="s">
        <v>194</v>
      </c>
      <c r="D30" s="12" t="s">
        <v>195</v>
      </c>
      <c r="E30" s="12"/>
      <c r="F30" s="12"/>
      <c r="G30" s="13" t="s">
        <v>14</v>
      </c>
      <c r="H30" s="372"/>
      <c r="I30" s="372"/>
    </row>
    <row r="31" spans="1:9" ht="20.100000000000001" customHeight="1" x14ac:dyDescent="0.25">
      <c r="A31" s="11">
        <v>19</v>
      </c>
      <c r="B31" s="364" t="s">
        <v>196</v>
      </c>
      <c r="C31" s="364" t="s">
        <v>197</v>
      </c>
      <c r="D31" s="12" t="s">
        <v>18</v>
      </c>
      <c r="E31" s="12"/>
      <c r="F31" s="12"/>
      <c r="G31" s="13" t="s">
        <v>14</v>
      </c>
      <c r="H31" s="372"/>
      <c r="I31" s="372"/>
    </row>
    <row r="32" spans="1:9" ht="20.100000000000001" customHeight="1" x14ac:dyDescent="0.25">
      <c r="A32" s="14">
        <v>20</v>
      </c>
      <c r="B32" s="364" t="s">
        <v>199</v>
      </c>
      <c r="C32" s="364" t="s">
        <v>200</v>
      </c>
      <c r="D32" s="12" t="s">
        <v>198</v>
      </c>
      <c r="E32" s="12"/>
      <c r="F32" s="12"/>
      <c r="G32" s="13" t="s">
        <v>14</v>
      </c>
      <c r="H32" s="372"/>
      <c r="I32" s="372"/>
    </row>
    <row r="33" spans="1:9" ht="20.100000000000001" customHeight="1" x14ac:dyDescent="0.25">
      <c r="A33" s="11">
        <v>21</v>
      </c>
      <c r="B33" s="364" t="s">
        <v>201</v>
      </c>
      <c r="C33" s="364" t="s">
        <v>202</v>
      </c>
      <c r="D33" s="12" t="s">
        <v>187</v>
      </c>
      <c r="E33" s="12"/>
      <c r="F33" s="12"/>
      <c r="G33" s="13" t="s">
        <v>14</v>
      </c>
      <c r="H33" s="372"/>
      <c r="I33" s="372"/>
    </row>
    <row r="34" spans="1:9" ht="20.100000000000001" customHeight="1" x14ac:dyDescent="0.25">
      <c r="A34" s="14">
        <v>22</v>
      </c>
      <c r="B34" s="364" t="s">
        <v>203</v>
      </c>
      <c r="C34" s="364" t="s">
        <v>204</v>
      </c>
      <c r="D34" s="12" t="s">
        <v>167</v>
      </c>
      <c r="E34" s="12"/>
      <c r="F34" s="12"/>
      <c r="G34" s="13" t="s">
        <v>14</v>
      </c>
      <c r="H34" s="372"/>
      <c r="I34" s="372"/>
    </row>
    <row r="35" spans="1:9" ht="20.100000000000001" customHeight="1" x14ac:dyDescent="0.25">
      <c r="A35" s="11">
        <v>23</v>
      </c>
      <c r="B35" s="364" t="s">
        <v>206</v>
      </c>
      <c r="C35" s="364" t="s">
        <v>205</v>
      </c>
      <c r="D35" s="12" t="s">
        <v>195</v>
      </c>
      <c r="E35" s="12"/>
      <c r="F35" s="12"/>
      <c r="G35" s="13" t="s">
        <v>14</v>
      </c>
      <c r="H35" s="372"/>
      <c r="I35" s="372"/>
    </row>
    <row r="36" spans="1:9" ht="20.100000000000001" customHeight="1" x14ac:dyDescent="0.25">
      <c r="A36" s="14">
        <v>24</v>
      </c>
      <c r="B36" s="364" t="s">
        <v>207</v>
      </c>
      <c r="C36" s="364" t="s">
        <v>208</v>
      </c>
      <c r="D36" s="12" t="s">
        <v>195</v>
      </c>
      <c r="E36" s="12"/>
      <c r="F36" s="12"/>
      <c r="G36" s="13" t="s">
        <v>14</v>
      </c>
      <c r="H36" s="372"/>
      <c r="I36" s="372"/>
    </row>
    <row r="37" spans="1:9" ht="20.100000000000001" customHeight="1" x14ac:dyDescent="0.25">
      <c r="A37" s="11">
        <v>25</v>
      </c>
      <c r="B37" s="364" t="s">
        <v>210</v>
      </c>
      <c r="C37" s="364" t="s">
        <v>209</v>
      </c>
      <c r="D37" s="12" t="s">
        <v>198</v>
      </c>
      <c r="E37" s="12"/>
      <c r="F37" s="12"/>
      <c r="G37" s="13" t="s">
        <v>14</v>
      </c>
      <c r="H37" s="372"/>
      <c r="I37" s="372"/>
    </row>
    <row r="38" spans="1:9" ht="20.100000000000001" customHeight="1" x14ac:dyDescent="0.25">
      <c r="A38" s="14">
        <v>26</v>
      </c>
      <c r="B38" s="364" t="s">
        <v>211</v>
      </c>
      <c r="C38" s="364" t="s">
        <v>212</v>
      </c>
      <c r="D38" s="12" t="s">
        <v>195</v>
      </c>
      <c r="E38" s="16"/>
      <c r="F38" s="12"/>
      <c r="G38" s="13" t="s">
        <v>14</v>
      </c>
      <c r="H38" s="372"/>
      <c r="I38" s="372"/>
    </row>
    <row r="39" spans="1:9" ht="20.100000000000001" customHeight="1" x14ac:dyDescent="0.25">
      <c r="A39" s="11">
        <v>27</v>
      </c>
      <c r="B39" s="364" t="s">
        <v>214</v>
      </c>
      <c r="C39" s="364" t="s">
        <v>213</v>
      </c>
      <c r="D39" s="12" t="s">
        <v>18</v>
      </c>
      <c r="E39" s="16"/>
      <c r="F39" s="12"/>
      <c r="G39" s="17" t="s">
        <v>14</v>
      </c>
      <c r="H39" s="372"/>
      <c r="I39" s="372"/>
    </row>
    <row r="40" spans="1:9" ht="20.100000000000001" customHeight="1" x14ac:dyDescent="0.25">
      <c r="A40" s="14">
        <v>28</v>
      </c>
      <c r="B40" s="364" t="s">
        <v>215</v>
      </c>
      <c r="C40" s="364" t="s">
        <v>216</v>
      </c>
      <c r="D40" s="12" t="s">
        <v>219</v>
      </c>
      <c r="E40" s="16"/>
      <c r="F40" s="12"/>
      <c r="G40" s="17" t="s">
        <v>14</v>
      </c>
      <c r="H40" s="372"/>
      <c r="I40" s="372"/>
    </row>
    <row r="41" spans="1:9" ht="20.100000000000001" customHeight="1" x14ac:dyDescent="0.25">
      <c r="A41" s="11">
        <v>29</v>
      </c>
      <c r="B41" s="365" t="s">
        <v>218</v>
      </c>
      <c r="C41" s="365" t="s">
        <v>217</v>
      </c>
      <c r="D41" s="366" t="s">
        <v>18</v>
      </c>
      <c r="E41" s="18"/>
      <c r="F41" s="19"/>
      <c r="G41" s="19" t="s">
        <v>14</v>
      </c>
      <c r="H41" s="372"/>
      <c r="I41" s="372"/>
    </row>
    <row r="42" spans="1:9" ht="20.100000000000001" customHeight="1" x14ac:dyDescent="0.25">
      <c r="A42" s="14">
        <v>30</v>
      </c>
      <c r="B42" s="365" t="s">
        <v>220</v>
      </c>
      <c r="C42" s="365" t="s">
        <v>221</v>
      </c>
      <c r="D42" s="366" t="s">
        <v>13</v>
      </c>
      <c r="E42" s="18"/>
      <c r="F42" s="19"/>
      <c r="G42" s="19" t="s">
        <v>14</v>
      </c>
      <c r="H42" s="372"/>
      <c r="I42" s="372"/>
    </row>
    <row r="43" spans="1:9" ht="20.100000000000001" customHeight="1" x14ac:dyDescent="0.25">
      <c r="A43" s="14">
        <v>31</v>
      </c>
      <c r="B43" s="365" t="s">
        <v>222</v>
      </c>
      <c r="C43" s="365" t="s">
        <v>223</v>
      </c>
      <c r="D43" s="366" t="s">
        <v>13</v>
      </c>
      <c r="E43" s="18"/>
      <c r="F43" s="19"/>
      <c r="G43" s="19" t="s">
        <v>14</v>
      </c>
      <c r="H43" s="372"/>
      <c r="I43" s="372"/>
    </row>
    <row r="44" spans="1:9" ht="20.100000000000001" customHeight="1" x14ac:dyDescent="0.25">
      <c r="A44" s="14">
        <v>32</v>
      </c>
      <c r="B44" s="365" t="s">
        <v>224</v>
      </c>
      <c r="C44" s="365" t="s">
        <v>223</v>
      </c>
      <c r="D44" s="366" t="s">
        <v>13</v>
      </c>
      <c r="E44" s="18"/>
      <c r="F44" s="19"/>
      <c r="G44" s="19" t="s">
        <v>14</v>
      </c>
    </row>
  </sheetData>
  <mergeCells count="30">
    <mergeCell ref="H43:I43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31:I31"/>
    <mergeCell ref="H19:I19"/>
    <mergeCell ref="H20:I20"/>
    <mergeCell ref="H21:I21"/>
    <mergeCell ref="H23:I23"/>
    <mergeCell ref="H24:I24"/>
    <mergeCell ref="H25:I25"/>
    <mergeCell ref="H26:I26"/>
    <mergeCell ref="H27:I27"/>
    <mergeCell ref="H28:I28"/>
    <mergeCell ref="H29:I29"/>
    <mergeCell ref="H30:I30"/>
    <mergeCell ref="H18:I18"/>
    <mergeCell ref="A7:G7"/>
    <mergeCell ref="H12:I12"/>
    <mergeCell ref="H13:I13"/>
    <mergeCell ref="H14:I14"/>
    <mergeCell ref="H16:I16"/>
  </mergeCells>
  <printOptions horizontalCentered="1" verticalCentered="1"/>
  <pageMargins left="0" right="0" top="0" bottom="0" header="0.51181102362204722" footer="0.51181102362204722"/>
  <pageSetup paperSize="9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6:K140"/>
  <sheetViews>
    <sheetView topLeftCell="A10" workbookViewId="0">
      <selection activeCell="B45" sqref="B45"/>
    </sheetView>
  </sheetViews>
  <sheetFormatPr baseColWidth="10" defaultRowHeight="12.75" x14ac:dyDescent="0.2"/>
  <cols>
    <col min="1" max="1" width="3.28515625" style="20" customWidth="1"/>
    <col min="2" max="2" width="25.42578125" style="20" customWidth="1"/>
    <col min="3" max="3" width="21.42578125" style="20" customWidth="1"/>
    <col min="4" max="4" width="9.140625" style="20" customWidth="1"/>
    <col min="5" max="5" width="13.5703125" style="20" customWidth="1"/>
    <col min="6" max="6" width="14.7109375" style="20" customWidth="1"/>
    <col min="7" max="7" width="14.42578125" style="20" customWidth="1"/>
    <col min="8" max="16384" width="11.42578125" style="20"/>
  </cols>
  <sheetData>
    <row r="6" spans="1:11" ht="13.5" thickBot="1" x14ac:dyDescent="0.25"/>
    <row r="7" spans="1:11" ht="15" customHeight="1" thickTop="1" thickBot="1" x14ac:dyDescent="0.25">
      <c r="A7" s="378" t="s">
        <v>0</v>
      </c>
      <c r="B7" s="379"/>
      <c r="C7" s="379"/>
      <c r="D7" s="379"/>
      <c r="E7" s="379"/>
      <c r="F7" s="379"/>
      <c r="G7" s="380"/>
      <c r="H7" s="21"/>
      <c r="I7" s="21"/>
      <c r="J7" s="21"/>
    </row>
    <row r="8" spans="1:11" ht="13.5" thickTop="1" x14ac:dyDescent="0.2"/>
    <row r="9" spans="1:11" x14ac:dyDescent="0.2">
      <c r="C9" s="22" t="s">
        <v>1</v>
      </c>
      <c r="D9" s="23" t="s">
        <v>40</v>
      </c>
    </row>
    <row r="10" spans="1:11" x14ac:dyDescent="0.2">
      <c r="C10" s="22" t="s">
        <v>3</v>
      </c>
      <c r="D10" s="23" t="str">
        <f>[1]INFO!E6</f>
        <v>a</v>
      </c>
    </row>
    <row r="11" spans="1:11" x14ac:dyDescent="0.2">
      <c r="C11" s="22" t="s">
        <v>4</v>
      </c>
      <c r="D11" s="23" t="s">
        <v>41</v>
      </c>
      <c r="F11" s="24" t="s">
        <v>5</v>
      </c>
      <c r="G11" s="25">
        <v>43717</v>
      </c>
      <c r="H11" s="26"/>
      <c r="I11" s="26"/>
      <c r="J11" s="26"/>
      <c r="K11" s="23"/>
    </row>
    <row r="12" spans="1:11" x14ac:dyDescent="0.2">
      <c r="A12" s="27"/>
      <c r="B12" s="28" t="s">
        <v>6</v>
      </c>
      <c r="C12" s="28" t="s">
        <v>7</v>
      </c>
      <c r="D12" s="28" t="s">
        <v>8</v>
      </c>
      <c r="E12" s="28" t="s">
        <v>9</v>
      </c>
      <c r="F12" s="28" t="s">
        <v>10</v>
      </c>
      <c r="G12" s="28" t="s">
        <v>11</v>
      </c>
      <c r="H12" s="381"/>
      <c r="I12" s="381"/>
    </row>
    <row r="13" spans="1:11" ht="20.100000000000001" customHeight="1" x14ac:dyDescent="0.25">
      <c r="A13" s="29">
        <v>1</v>
      </c>
      <c r="B13" s="371" t="s">
        <v>227</v>
      </c>
      <c r="C13" s="371" t="s">
        <v>228</v>
      </c>
      <c r="D13" s="371" t="s">
        <v>160</v>
      </c>
      <c r="E13" s="367" t="s">
        <v>14</v>
      </c>
      <c r="F13" s="367" t="s">
        <v>14</v>
      </c>
      <c r="G13" s="367" t="s">
        <v>14</v>
      </c>
      <c r="H13" s="377"/>
      <c r="I13" s="377"/>
    </row>
    <row r="14" spans="1:11" ht="20.100000000000001" customHeight="1" x14ac:dyDescent="0.25">
      <c r="A14" s="30">
        <v>2</v>
      </c>
      <c r="B14" s="371" t="s">
        <v>229</v>
      </c>
      <c r="C14" s="371" t="s">
        <v>44</v>
      </c>
      <c r="D14" s="371" t="s">
        <v>30</v>
      </c>
      <c r="E14" s="367" t="s">
        <v>14</v>
      </c>
      <c r="F14" s="367" t="s">
        <v>14</v>
      </c>
      <c r="G14" s="367" t="s">
        <v>14</v>
      </c>
      <c r="H14" s="377"/>
      <c r="I14" s="377"/>
    </row>
    <row r="15" spans="1:11" ht="20.100000000000001" customHeight="1" x14ac:dyDescent="0.25">
      <c r="A15" s="29">
        <v>3</v>
      </c>
      <c r="B15" s="371" t="s">
        <v>45</v>
      </c>
      <c r="C15" s="371" t="s">
        <v>46</v>
      </c>
      <c r="D15" s="371" t="s">
        <v>13</v>
      </c>
      <c r="E15" s="367" t="s">
        <v>14</v>
      </c>
      <c r="F15" s="367" t="s">
        <v>14</v>
      </c>
      <c r="G15" s="367" t="s">
        <v>14</v>
      </c>
      <c r="H15" s="31"/>
      <c r="I15" s="31"/>
    </row>
    <row r="16" spans="1:11" ht="20.100000000000001" customHeight="1" x14ac:dyDescent="0.25">
      <c r="A16" s="30">
        <v>4</v>
      </c>
      <c r="B16" s="371" t="s">
        <v>19</v>
      </c>
      <c r="C16" s="371" t="s">
        <v>230</v>
      </c>
      <c r="D16" s="371" t="s">
        <v>16</v>
      </c>
      <c r="E16" s="367" t="s">
        <v>14</v>
      </c>
      <c r="F16" s="367" t="s">
        <v>14</v>
      </c>
      <c r="G16" s="367" t="s">
        <v>14</v>
      </c>
      <c r="H16" s="377"/>
      <c r="I16" s="377"/>
    </row>
    <row r="17" spans="1:9" ht="20.100000000000001" customHeight="1" x14ac:dyDescent="0.25">
      <c r="A17" s="29">
        <v>5</v>
      </c>
      <c r="B17" s="371" t="s">
        <v>231</v>
      </c>
      <c r="C17" s="371" t="s">
        <v>232</v>
      </c>
      <c r="D17" s="371" t="s">
        <v>187</v>
      </c>
      <c r="E17" s="367" t="s">
        <v>14</v>
      </c>
      <c r="F17" s="367" t="s">
        <v>14</v>
      </c>
      <c r="G17" s="367" t="s">
        <v>14</v>
      </c>
      <c r="H17" s="31"/>
      <c r="I17" s="31"/>
    </row>
    <row r="18" spans="1:9" ht="20.100000000000001" customHeight="1" x14ac:dyDescent="0.25">
      <c r="A18" s="30">
        <v>6</v>
      </c>
      <c r="B18" s="371" t="s">
        <v>233</v>
      </c>
      <c r="C18" s="371" t="s">
        <v>234</v>
      </c>
      <c r="D18" s="371" t="s">
        <v>13</v>
      </c>
      <c r="E18" s="367" t="s">
        <v>14</v>
      </c>
      <c r="F18" s="367" t="s">
        <v>14</v>
      </c>
      <c r="G18" s="367" t="s">
        <v>14</v>
      </c>
      <c r="H18" s="377"/>
      <c r="I18" s="377"/>
    </row>
    <row r="19" spans="1:9" ht="20.100000000000001" customHeight="1" x14ac:dyDescent="0.25">
      <c r="A19" s="29">
        <v>7</v>
      </c>
      <c r="B19" s="371" t="s">
        <v>235</v>
      </c>
      <c r="C19" s="371" t="s">
        <v>236</v>
      </c>
      <c r="D19" s="371" t="s">
        <v>16</v>
      </c>
      <c r="E19" s="367" t="s">
        <v>14</v>
      </c>
      <c r="F19" s="367" t="s">
        <v>14</v>
      </c>
      <c r="G19" s="367" t="s">
        <v>14</v>
      </c>
      <c r="H19" s="377"/>
      <c r="I19" s="377"/>
    </row>
    <row r="20" spans="1:9" ht="20.100000000000001" customHeight="1" x14ac:dyDescent="0.25">
      <c r="A20" s="30">
        <v>8</v>
      </c>
      <c r="B20" s="371" t="s">
        <v>237</v>
      </c>
      <c r="C20" s="371" t="s">
        <v>238</v>
      </c>
      <c r="D20" s="371" t="s">
        <v>160</v>
      </c>
      <c r="E20" s="367" t="s">
        <v>14</v>
      </c>
      <c r="F20" s="367" t="s">
        <v>14</v>
      </c>
      <c r="G20" s="367" t="s">
        <v>14</v>
      </c>
      <c r="H20" s="377"/>
      <c r="I20" s="377"/>
    </row>
    <row r="21" spans="1:9" ht="20.100000000000001" customHeight="1" x14ac:dyDescent="0.25">
      <c r="A21" s="29">
        <v>9</v>
      </c>
      <c r="B21" s="371" t="s">
        <v>239</v>
      </c>
      <c r="C21" s="371" t="s">
        <v>240</v>
      </c>
      <c r="D21" s="371" t="s">
        <v>160</v>
      </c>
      <c r="E21" s="367" t="s">
        <v>14</v>
      </c>
      <c r="F21" s="367" t="s">
        <v>14</v>
      </c>
      <c r="G21" s="367" t="s">
        <v>14</v>
      </c>
      <c r="H21" s="377"/>
      <c r="I21" s="377"/>
    </row>
    <row r="22" spans="1:9" ht="20.100000000000001" customHeight="1" x14ac:dyDescent="0.25">
      <c r="A22" s="30">
        <v>10</v>
      </c>
      <c r="B22" s="371" t="s">
        <v>241</v>
      </c>
      <c r="C22" s="371" t="s">
        <v>242</v>
      </c>
      <c r="D22" s="371" t="s">
        <v>16</v>
      </c>
      <c r="E22" s="367" t="s">
        <v>14</v>
      </c>
      <c r="F22" s="367" t="s">
        <v>14</v>
      </c>
      <c r="G22" s="367" t="s">
        <v>14</v>
      </c>
      <c r="H22" s="31"/>
      <c r="I22" s="31"/>
    </row>
    <row r="23" spans="1:9" ht="20.100000000000001" customHeight="1" x14ac:dyDescent="0.25">
      <c r="A23" s="29">
        <v>11</v>
      </c>
      <c r="B23" s="371" t="s">
        <v>243</v>
      </c>
      <c r="C23" s="371" t="s">
        <v>244</v>
      </c>
      <c r="D23" s="371" t="s">
        <v>13</v>
      </c>
      <c r="E23" s="367" t="s">
        <v>14</v>
      </c>
      <c r="F23" s="367" t="s">
        <v>14</v>
      </c>
      <c r="G23" s="367" t="s">
        <v>14</v>
      </c>
      <c r="H23" s="377"/>
      <c r="I23" s="377"/>
    </row>
    <row r="24" spans="1:9" ht="20.100000000000001" customHeight="1" x14ac:dyDescent="0.25">
      <c r="A24" s="30">
        <v>12</v>
      </c>
      <c r="B24" s="371" t="s">
        <v>245</v>
      </c>
      <c r="C24" s="371" t="s">
        <v>246</v>
      </c>
      <c r="D24" s="371" t="s">
        <v>187</v>
      </c>
      <c r="E24" s="367" t="s">
        <v>14</v>
      </c>
      <c r="F24" s="367" t="s">
        <v>14</v>
      </c>
      <c r="G24" s="367" t="s">
        <v>14</v>
      </c>
      <c r="H24" s="377"/>
      <c r="I24" s="377"/>
    </row>
    <row r="25" spans="1:9" ht="20.100000000000001" customHeight="1" x14ac:dyDescent="0.25">
      <c r="A25" s="29">
        <v>13</v>
      </c>
      <c r="B25" s="371" t="s">
        <v>247</v>
      </c>
      <c r="C25" s="371" t="s">
        <v>248</v>
      </c>
      <c r="D25" s="371" t="s">
        <v>160</v>
      </c>
      <c r="E25" s="367" t="s">
        <v>14</v>
      </c>
      <c r="F25" s="367" t="s">
        <v>14</v>
      </c>
      <c r="G25" s="367" t="s">
        <v>14</v>
      </c>
      <c r="H25" s="377"/>
      <c r="I25" s="377"/>
    </row>
    <row r="26" spans="1:9" ht="20.100000000000001" customHeight="1" x14ac:dyDescent="0.25">
      <c r="A26" s="30">
        <v>14</v>
      </c>
      <c r="B26" s="371" t="s">
        <v>249</v>
      </c>
      <c r="C26" s="371" t="s">
        <v>250</v>
      </c>
      <c r="D26" s="371" t="s">
        <v>187</v>
      </c>
      <c r="E26" s="367" t="s">
        <v>14</v>
      </c>
      <c r="F26" s="367" t="s">
        <v>14</v>
      </c>
      <c r="G26" s="367" t="s">
        <v>14</v>
      </c>
      <c r="H26" s="377"/>
      <c r="I26" s="377"/>
    </row>
    <row r="27" spans="1:9" ht="20.100000000000001" customHeight="1" x14ac:dyDescent="0.25">
      <c r="A27" s="29">
        <v>15</v>
      </c>
      <c r="B27" s="371" t="s">
        <v>251</v>
      </c>
      <c r="C27" s="371" t="s">
        <v>252</v>
      </c>
      <c r="D27" s="371" t="s">
        <v>187</v>
      </c>
      <c r="E27" s="367" t="s">
        <v>14</v>
      </c>
      <c r="F27" s="367" t="s">
        <v>14</v>
      </c>
      <c r="G27" s="367" t="s">
        <v>14</v>
      </c>
      <c r="H27" s="377"/>
      <c r="I27" s="377"/>
    </row>
    <row r="28" spans="1:9" ht="20.100000000000001" customHeight="1" x14ac:dyDescent="0.25">
      <c r="A28" s="30">
        <v>16</v>
      </c>
      <c r="B28" s="371" t="s">
        <v>253</v>
      </c>
      <c r="C28" s="367" t="s">
        <v>254</v>
      </c>
      <c r="D28" s="371" t="s">
        <v>255</v>
      </c>
      <c r="E28" s="367" t="s">
        <v>14</v>
      </c>
      <c r="F28" s="367" t="s">
        <v>14</v>
      </c>
      <c r="G28" s="367" t="s">
        <v>14</v>
      </c>
      <c r="H28" s="377"/>
      <c r="I28" s="377"/>
    </row>
    <row r="29" spans="1:9" ht="20.100000000000001" customHeight="1" x14ac:dyDescent="0.25">
      <c r="A29" s="29">
        <v>17</v>
      </c>
      <c r="B29" s="371" t="s">
        <v>256</v>
      </c>
      <c r="C29" s="371" t="s">
        <v>257</v>
      </c>
      <c r="D29" s="371" t="s">
        <v>195</v>
      </c>
      <c r="E29" s="367" t="s">
        <v>14</v>
      </c>
      <c r="F29" s="367" t="s">
        <v>14</v>
      </c>
      <c r="G29" s="367" t="s">
        <v>14</v>
      </c>
      <c r="H29" s="377"/>
      <c r="I29" s="377"/>
    </row>
    <row r="30" spans="1:9" ht="20.100000000000001" customHeight="1" x14ac:dyDescent="0.25">
      <c r="A30" s="30">
        <v>18</v>
      </c>
      <c r="B30" s="371" t="s">
        <v>47</v>
      </c>
      <c r="C30" s="371" t="s">
        <v>48</v>
      </c>
      <c r="D30" s="371" t="s">
        <v>30</v>
      </c>
      <c r="E30" s="367" t="s">
        <v>14</v>
      </c>
      <c r="F30" s="367" t="s">
        <v>14</v>
      </c>
      <c r="G30" s="367" t="s">
        <v>14</v>
      </c>
      <c r="H30" s="377"/>
      <c r="I30" s="377"/>
    </row>
    <row r="31" spans="1:9" ht="20.100000000000001" customHeight="1" x14ac:dyDescent="0.25">
      <c r="A31" s="29">
        <v>19</v>
      </c>
      <c r="B31" s="371" t="s">
        <v>258</v>
      </c>
      <c r="C31" s="371" t="s">
        <v>259</v>
      </c>
      <c r="D31" s="371" t="s">
        <v>195</v>
      </c>
      <c r="E31" s="367" t="s">
        <v>14</v>
      </c>
      <c r="F31" s="367" t="s">
        <v>14</v>
      </c>
      <c r="G31" s="367" t="s">
        <v>14</v>
      </c>
      <c r="H31" s="377"/>
      <c r="I31" s="377"/>
    </row>
    <row r="32" spans="1:9" ht="20.100000000000001" customHeight="1" x14ac:dyDescent="0.25">
      <c r="A32" s="30">
        <v>20</v>
      </c>
      <c r="B32" s="371" t="s">
        <v>260</v>
      </c>
      <c r="C32" s="371" t="s">
        <v>261</v>
      </c>
      <c r="D32" s="371" t="s">
        <v>18</v>
      </c>
      <c r="E32" s="367" t="s">
        <v>14</v>
      </c>
      <c r="F32" s="367" t="s">
        <v>14</v>
      </c>
      <c r="G32" s="367" t="s">
        <v>14</v>
      </c>
      <c r="H32" s="377"/>
      <c r="I32" s="377"/>
    </row>
    <row r="33" spans="1:9" ht="20.100000000000001" customHeight="1" x14ac:dyDescent="0.25">
      <c r="A33" s="29">
        <v>21</v>
      </c>
      <c r="B33" s="371" t="s">
        <v>262</v>
      </c>
      <c r="C33" s="371" t="s">
        <v>263</v>
      </c>
      <c r="D33" s="371" t="s">
        <v>30</v>
      </c>
      <c r="E33" s="367" t="s">
        <v>14</v>
      </c>
      <c r="F33" s="367" t="s">
        <v>14</v>
      </c>
      <c r="G33" s="367" t="s">
        <v>14</v>
      </c>
      <c r="H33" s="377"/>
      <c r="I33" s="377"/>
    </row>
    <row r="34" spans="1:9" ht="20.100000000000001" customHeight="1" x14ac:dyDescent="0.25">
      <c r="A34" s="30">
        <v>22</v>
      </c>
      <c r="B34" s="371" t="s">
        <v>264</v>
      </c>
      <c r="C34" s="371" t="s">
        <v>265</v>
      </c>
      <c r="D34" s="371" t="s">
        <v>198</v>
      </c>
      <c r="E34" s="367" t="s">
        <v>14</v>
      </c>
      <c r="F34" s="367" t="s">
        <v>14</v>
      </c>
      <c r="G34" s="367" t="s">
        <v>14</v>
      </c>
      <c r="H34" s="377"/>
      <c r="I34" s="377"/>
    </row>
    <row r="35" spans="1:9" ht="20.100000000000001" customHeight="1" x14ac:dyDescent="0.25">
      <c r="A35" s="29">
        <v>23</v>
      </c>
      <c r="B35" s="371" t="s">
        <v>266</v>
      </c>
      <c r="C35" s="371" t="s">
        <v>267</v>
      </c>
      <c r="D35" s="371" t="s">
        <v>195</v>
      </c>
      <c r="E35" s="367" t="s">
        <v>14</v>
      </c>
      <c r="F35" s="367" t="s">
        <v>14</v>
      </c>
      <c r="G35" s="367" t="s">
        <v>14</v>
      </c>
      <c r="H35" s="377"/>
      <c r="I35" s="377"/>
    </row>
    <row r="36" spans="1:9" ht="20.100000000000001" customHeight="1" x14ac:dyDescent="0.25">
      <c r="A36" s="30">
        <v>24</v>
      </c>
      <c r="B36" s="371" t="s">
        <v>268</v>
      </c>
      <c r="C36" s="371" t="s">
        <v>269</v>
      </c>
      <c r="D36" s="371" t="s">
        <v>30</v>
      </c>
      <c r="E36" s="367" t="s">
        <v>14</v>
      </c>
      <c r="F36" s="367" t="s">
        <v>14</v>
      </c>
      <c r="G36" s="367" t="s">
        <v>14</v>
      </c>
      <c r="H36" s="377"/>
      <c r="I36" s="377"/>
    </row>
    <row r="37" spans="1:9" ht="20.100000000000001" customHeight="1" x14ac:dyDescent="0.25">
      <c r="A37" s="29">
        <v>25</v>
      </c>
      <c r="B37" s="371" t="s">
        <v>270</v>
      </c>
      <c r="C37" s="371" t="s">
        <v>271</v>
      </c>
      <c r="D37" s="371" t="s">
        <v>16</v>
      </c>
      <c r="E37" s="367" t="s">
        <v>14</v>
      </c>
      <c r="F37" s="367" t="s">
        <v>14</v>
      </c>
      <c r="G37" s="367" t="s">
        <v>14</v>
      </c>
      <c r="H37" s="377"/>
      <c r="I37" s="377"/>
    </row>
    <row r="38" spans="1:9" ht="20.100000000000001" customHeight="1" x14ac:dyDescent="0.25">
      <c r="A38" s="30">
        <v>26</v>
      </c>
      <c r="B38" s="371" t="s">
        <v>272</v>
      </c>
      <c r="C38" s="371" t="s">
        <v>50</v>
      </c>
      <c r="D38" s="371" t="s">
        <v>13</v>
      </c>
      <c r="E38" s="367" t="s">
        <v>14</v>
      </c>
      <c r="F38" s="367" t="s">
        <v>14</v>
      </c>
      <c r="G38" s="367" t="s">
        <v>14</v>
      </c>
      <c r="H38" s="377"/>
      <c r="I38" s="377"/>
    </row>
    <row r="39" spans="1:9" ht="20.100000000000001" customHeight="1" x14ac:dyDescent="0.25">
      <c r="A39" s="29">
        <v>27</v>
      </c>
      <c r="B39" s="371" t="s">
        <v>273</v>
      </c>
      <c r="C39" s="371" t="s">
        <v>274</v>
      </c>
      <c r="D39" s="371" t="s">
        <v>177</v>
      </c>
      <c r="E39" s="367" t="s">
        <v>14</v>
      </c>
      <c r="F39" s="367" t="s">
        <v>14</v>
      </c>
      <c r="G39" s="367" t="s">
        <v>14</v>
      </c>
      <c r="H39" s="377"/>
      <c r="I39" s="377"/>
    </row>
    <row r="40" spans="1:9" ht="20.100000000000001" customHeight="1" x14ac:dyDescent="0.25">
      <c r="A40" s="30">
        <v>28</v>
      </c>
      <c r="B40" s="371" t="s">
        <v>275</v>
      </c>
      <c r="C40" s="371" t="s">
        <v>276</v>
      </c>
      <c r="D40" s="371" t="s">
        <v>13</v>
      </c>
      <c r="E40" s="367" t="s">
        <v>14</v>
      </c>
      <c r="F40" s="367" t="s">
        <v>14</v>
      </c>
      <c r="G40" s="367" t="s">
        <v>14</v>
      </c>
      <c r="H40" s="377"/>
      <c r="I40" s="377"/>
    </row>
    <row r="41" spans="1:9" ht="20.100000000000001" customHeight="1" x14ac:dyDescent="0.25">
      <c r="A41" s="29">
        <v>29</v>
      </c>
      <c r="B41" s="371" t="s">
        <v>39</v>
      </c>
      <c r="C41" s="367" t="s">
        <v>14</v>
      </c>
      <c r="D41" s="367" t="s">
        <v>14</v>
      </c>
      <c r="E41" s="367" t="s">
        <v>14</v>
      </c>
      <c r="F41" s="367" t="s">
        <v>14</v>
      </c>
      <c r="G41" s="367" t="s">
        <v>14</v>
      </c>
      <c r="H41" s="377"/>
      <c r="I41" s="377"/>
    </row>
    <row r="42" spans="1:9" ht="20.100000000000001" customHeight="1" x14ac:dyDescent="0.25">
      <c r="A42" s="30">
        <v>30</v>
      </c>
      <c r="B42" s="371" t="s">
        <v>39</v>
      </c>
      <c r="C42" s="367" t="s">
        <v>14</v>
      </c>
      <c r="D42" s="367" t="s">
        <v>14</v>
      </c>
      <c r="E42" s="367" t="s">
        <v>14</v>
      </c>
      <c r="F42" s="367" t="s">
        <v>14</v>
      </c>
      <c r="G42" s="367" t="s">
        <v>14</v>
      </c>
      <c r="H42" s="377"/>
      <c r="I42" s="377"/>
    </row>
    <row r="43" spans="1:9" ht="18.75" customHeight="1" x14ac:dyDescent="0.25">
      <c r="A43" s="30">
        <v>31</v>
      </c>
      <c r="B43" s="371" t="s">
        <v>39</v>
      </c>
      <c r="C43" s="367" t="s">
        <v>14</v>
      </c>
      <c r="D43" s="367" t="s">
        <v>14</v>
      </c>
      <c r="E43" s="367" t="s">
        <v>14</v>
      </c>
      <c r="F43" s="367" t="s">
        <v>14</v>
      </c>
      <c r="G43" s="367" t="s">
        <v>14</v>
      </c>
      <c r="H43" s="377"/>
      <c r="I43" s="377"/>
    </row>
    <row r="44" spans="1:9" ht="18.75" customHeight="1" x14ac:dyDescent="0.25">
      <c r="A44" s="30">
        <v>32</v>
      </c>
      <c r="B44" s="371" t="s">
        <v>39</v>
      </c>
      <c r="C44" s="367" t="s">
        <v>14</v>
      </c>
      <c r="D44" s="367" t="s">
        <v>14</v>
      </c>
      <c r="E44" s="367" t="s">
        <v>14</v>
      </c>
      <c r="F44" s="367" t="s">
        <v>14</v>
      </c>
      <c r="G44" s="367" t="s">
        <v>14</v>
      </c>
    </row>
    <row r="45" spans="1:9" ht="18.75" customHeight="1" x14ac:dyDescent="0.25">
      <c r="A45" s="30">
        <v>33</v>
      </c>
      <c r="B45" s="367" t="s">
        <v>14</v>
      </c>
      <c r="C45" s="367" t="s">
        <v>14</v>
      </c>
      <c r="D45" s="367" t="s">
        <v>14</v>
      </c>
      <c r="E45" s="367" t="s">
        <v>14</v>
      </c>
      <c r="F45" s="367" t="s">
        <v>14</v>
      </c>
      <c r="G45" s="367" t="s">
        <v>14</v>
      </c>
    </row>
    <row r="46" spans="1:9" ht="18.75" customHeight="1" x14ac:dyDescent="0.25">
      <c r="A46" s="30">
        <v>34</v>
      </c>
      <c r="B46" s="367" t="s">
        <v>14</v>
      </c>
      <c r="C46" s="367" t="s">
        <v>14</v>
      </c>
      <c r="D46" s="367" t="s">
        <v>14</v>
      </c>
      <c r="E46" s="367" t="s">
        <v>14</v>
      </c>
      <c r="F46" s="367" t="s">
        <v>14</v>
      </c>
      <c r="G46" s="367" t="s">
        <v>14</v>
      </c>
    </row>
    <row r="47" spans="1:9" ht="18.75" customHeight="1" x14ac:dyDescent="0.25">
      <c r="A47" s="30">
        <v>35</v>
      </c>
      <c r="B47" s="367" t="s">
        <v>14</v>
      </c>
      <c r="C47" s="367" t="s">
        <v>14</v>
      </c>
      <c r="D47" s="367" t="s">
        <v>14</v>
      </c>
      <c r="E47" s="367" t="s">
        <v>14</v>
      </c>
      <c r="F47" s="367" t="s">
        <v>14</v>
      </c>
      <c r="G47" s="367" t="s">
        <v>14</v>
      </c>
    </row>
    <row r="48" spans="1:9" ht="18.75" customHeight="1" x14ac:dyDescent="0.25">
      <c r="A48" s="30">
        <v>36</v>
      </c>
      <c r="B48" s="367" t="s">
        <v>14</v>
      </c>
      <c r="C48" s="367" t="s">
        <v>14</v>
      </c>
      <c r="D48" s="367" t="s">
        <v>14</v>
      </c>
      <c r="E48" s="367" t="s">
        <v>14</v>
      </c>
      <c r="F48" s="367" t="s">
        <v>14</v>
      </c>
      <c r="G48" s="367" t="s">
        <v>14</v>
      </c>
    </row>
    <row r="49" spans="1:7" ht="18.75" customHeight="1" x14ac:dyDescent="0.25">
      <c r="A49" s="30">
        <v>37</v>
      </c>
      <c r="B49" s="367" t="s">
        <v>14</v>
      </c>
      <c r="C49" s="367" t="s">
        <v>14</v>
      </c>
      <c r="D49" s="367" t="s">
        <v>14</v>
      </c>
      <c r="E49" s="367" t="s">
        <v>14</v>
      </c>
      <c r="F49" s="367" t="s">
        <v>14</v>
      </c>
      <c r="G49" s="367" t="s">
        <v>14</v>
      </c>
    </row>
    <row r="50" spans="1:7" ht="18.75" customHeight="1" x14ac:dyDescent="0.25">
      <c r="A50" s="30">
        <v>38</v>
      </c>
      <c r="B50" s="367" t="s">
        <v>14</v>
      </c>
      <c r="C50" s="367" t="s">
        <v>14</v>
      </c>
      <c r="D50" s="367" t="s">
        <v>14</v>
      </c>
      <c r="E50" s="367" t="s">
        <v>14</v>
      </c>
      <c r="F50" s="367" t="s">
        <v>14</v>
      </c>
      <c r="G50" s="367" t="s">
        <v>14</v>
      </c>
    </row>
    <row r="51" spans="1:7" ht="18.75" customHeight="1" x14ac:dyDescent="0.25">
      <c r="A51" s="30">
        <v>39</v>
      </c>
      <c r="B51" s="367" t="s">
        <v>14</v>
      </c>
      <c r="C51" s="367" t="s">
        <v>14</v>
      </c>
      <c r="D51" s="367" t="s">
        <v>14</v>
      </c>
      <c r="E51" s="367" t="s">
        <v>14</v>
      </c>
      <c r="F51" s="367" t="s">
        <v>14</v>
      </c>
      <c r="G51" s="367" t="s">
        <v>14</v>
      </c>
    </row>
    <row r="52" spans="1:7" ht="18.75" customHeight="1" x14ac:dyDescent="0.25">
      <c r="A52" s="30">
        <v>40</v>
      </c>
      <c r="B52" s="367" t="s">
        <v>14</v>
      </c>
      <c r="C52" s="367" t="s">
        <v>14</v>
      </c>
      <c r="D52" s="367" t="s">
        <v>14</v>
      </c>
      <c r="E52" s="367" t="s">
        <v>14</v>
      </c>
      <c r="F52" s="367" t="s">
        <v>14</v>
      </c>
      <c r="G52" s="367" t="s">
        <v>14</v>
      </c>
    </row>
    <row r="53" spans="1:7" ht="18.75" customHeight="1" x14ac:dyDescent="0.25">
      <c r="A53" s="30">
        <v>41</v>
      </c>
      <c r="B53" s="367" t="s">
        <v>14</v>
      </c>
      <c r="C53" s="367" t="s">
        <v>14</v>
      </c>
      <c r="D53" s="367" t="s">
        <v>14</v>
      </c>
      <c r="E53" s="367" t="s">
        <v>14</v>
      </c>
      <c r="F53" s="367" t="s">
        <v>14</v>
      </c>
      <c r="G53" s="367" t="s">
        <v>14</v>
      </c>
    </row>
    <row r="54" spans="1:7" ht="18.75" customHeight="1" x14ac:dyDescent="0.25">
      <c r="A54" s="30">
        <v>42</v>
      </c>
      <c r="B54" s="367" t="s">
        <v>14</v>
      </c>
      <c r="C54" s="367" t="s">
        <v>14</v>
      </c>
      <c r="D54" s="367" t="s">
        <v>14</v>
      </c>
      <c r="E54" s="367" t="s">
        <v>14</v>
      </c>
      <c r="F54" s="367" t="s">
        <v>14</v>
      </c>
      <c r="G54" s="367" t="s">
        <v>14</v>
      </c>
    </row>
    <row r="55" spans="1:7" ht="18.75" customHeight="1" x14ac:dyDescent="0.25">
      <c r="A55" s="30">
        <v>43</v>
      </c>
      <c r="B55" s="367" t="s">
        <v>14</v>
      </c>
      <c r="C55" s="367" t="s">
        <v>14</v>
      </c>
      <c r="D55" s="367" t="s">
        <v>14</v>
      </c>
      <c r="E55" s="367" t="s">
        <v>14</v>
      </c>
      <c r="F55" s="367" t="s">
        <v>14</v>
      </c>
      <c r="G55" s="367" t="s">
        <v>14</v>
      </c>
    </row>
    <row r="56" spans="1:7" ht="18.75" customHeight="1" x14ac:dyDescent="0.25">
      <c r="A56" s="30">
        <v>44</v>
      </c>
      <c r="B56" s="367" t="s">
        <v>14</v>
      </c>
      <c r="C56" s="367" t="s">
        <v>14</v>
      </c>
      <c r="D56" s="367" t="s">
        <v>14</v>
      </c>
      <c r="E56" s="367" t="s">
        <v>14</v>
      </c>
      <c r="F56" s="367" t="s">
        <v>14</v>
      </c>
      <c r="G56" s="367" t="s">
        <v>14</v>
      </c>
    </row>
    <row r="57" spans="1:7" ht="18.75" customHeight="1" x14ac:dyDescent="0.25">
      <c r="A57" s="30">
        <v>45</v>
      </c>
      <c r="B57" s="367" t="s">
        <v>14</v>
      </c>
      <c r="C57" s="367" t="s">
        <v>14</v>
      </c>
      <c r="D57" s="367" t="s">
        <v>14</v>
      </c>
      <c r="E57" s="367" t="s">
        <v>14</v>
      </c>
      <c r="F57" s="367" t="s">
        <v>14</v>
      </c>
      <c r="G57" s="367" t="s">
        <v>14</v>
      </c>
    </row>
    <row r="58" spans="1:7" ht="18.75" customHeight="1" x14ac:dyDescent="0.25">
      <c r="A58" s="30">
        <v>46</v>
      </c>
      <c r="B58" s="367" t="s">
        <v>14</v>
      </c>
      <c r="C58" s="367" t="s">
        <v>14</v>
      </c>
      <c r="D58" s="367" t="s">
        <v>14</v>
      </c>
      <c r="E58" s="367" t="s">
        <v>14</v>
      </c>
      <c r="F58" s="367" t="s">
        <v>14</v>
      </c>
      <c r="G58" s="367" t="s">
        <v>14</v>
      </c>
    </row>
    <row r="59" spans="1:7" ht="18.75" customHeight="1" x14ac:dyDescent="0.25">
      <c r="A59" s="30">
        <v>47</v>
      </c>
      <c r="B59" s="367" t="s">
        <v>14</v>
      </c>
      <c r="C59" s="367" t="s">
        <v>14</v>
      </c>
      <c r="D59" s="367" t="s">
        <v>14</v>
      </c>
      <c r="E59" s="367" t="s">
        <v>14</v>
      </c>
      <c r="F59" s="367" t="s">
        <v>14</v>
      </c>
      <c r="G59" s="367" t="s">
        <v>14</v>
      </c>
    </row>
    <row r="60" spans="1:7" ht="18.75" customHeight="1" x14ac:dyDescent="0.25">
      <c r="A60" s="30">
        <v>48</v>
      </c>
      <c r="B60" s="367" t="s">
        <v>14</v>
      </c>
      <c r="C60" s="367" t="s">
        <v>14</v>
      </c>
      <c r="D60" s="367" t="s">
        <v>14</v>
      </c>
      <c r="E60" s="367" t="s">
        <v>14</v>
      </c>
      <c r="F60" s="367" t="s">
        <v>14</v>
      </c>
      <c r="G60" s="367" t="s">
        <v>14</v>
      </c>
    </row>
    <row r="61" spans="1:7" ht="18.75" customHeight="1" x14ac:dyDescent="0.25">
      <c r="A61" s="30">
        <v>49</v>
      </c>
      <c r="B61" s="367" t="s">
        <v>14</v>
      </c>
      <c r="C61" s="367" t="s">
        <v>14</v>
      </c>
      <c r="D61" s="367" t="s">
        <v>14</v>
      </c>
      <c r="E61" s="367" t="s">
        <v>14</v>
      </c>
      <c r="F61" s="367" t="s">
        <v>14</v>
      </c>
      <c r="G61" s="367" t="s">
        <v>14</v>
      </c>
    </row>
    <row r="62" spans="1:7" ht="18.75" customHeight="1" x14ac:dyDescent="0.25">
      <c r="A62" s="30">
        <v>50</v>
      </c>
      <c r="B62" s="367" t="s">
        <v>14</v>
      </c>
      <c r="C62" s="367" t="s">
        <v>14</v>
      </c>
      <c r="D62" s="367" t="s">
        <v>14</v>
      </c>
      <c r="E62" s="367" t="s">
        <v>14</v>
      </c>
      <c r="F62" s="367" t="s">
        <v>14</v>
      </c>
      <c r="G62" s="367" t="s">
        <v>14</v>
      </c>
    </row>
    <row r="63" spans="1:7" ht="18.75" customHeight="1" x14ac:dyDescent="0.25">
      <c r="A63" s="30">
        <v>51</v>
      </c>
      <c r="B63" s="367" t="s">
        <v>14</v>
      </c>
      <c r="C63" s="367" t="s">
        <v>14</v>
      </c>
      <c r="D63" s="367" t="s">
        <v>14</v>
      </c>
      <c r="E63" s="367" t="s">
        <v>14</v>
      </c>
      <c r="F63" s="367" t="s">
        <v>14</v>
      </c>
      <c r="G63" s="367" t="s">
        <v>14</v>
      </c>
    </row>
    <row r="64" spans="1:7" ht="18.75" customHeight="1" x14ac:dyDescent="0.25">
      <c r="A64" s="30">
        <v>52</v>
      </c>
      <c r="B64" s="367" t="s">
        <v>14</v>
      </c>
      <c r="C64" s="367" t="s">
        <v>14</v>
      </c>
      <c r="D64" s="367" t="s">
        <v>14</v>
      </c>
      <c r="E64" s="367" t="s">
        <v>14</v>
      </c>
      <c r="F64" s="367" t="s">
        <v>14</v>
      </c>
      <c r="G64" s="367" t="s">
        <v>14</v>
      </c>
    </row>
    <row r="65" spans="1:7" ht="18.75" customHeight="1" x14ac:dyDescent="0.25">
      <c r="A65" s="30">
        <v>53</v>
      </c>
      <c r="B65" s="367" t="s">
        <v>14</v>
      </c>
      <c r="C65" s="367" t="s">
        <v>14</v>
      </c>
      <c r="D65" s="367" t="s">
        <v>14</v>
      </c>
      <c r="E65" s="367" t="s">
        <v>14</v>
      </c>
      <c r="F65" s="367" t="s">
        <v>14</v>
      </c>
      <c r="G65" s="367" t="s">
        <v>14</v>
      </c>
    </row>
    <row r="66" spans="1:7" ht="18.75" customHeight="1" x14ac:dyDescent="0.25">
      <c r="A66" s="30">
        <v>54</v>
      </c>
      <c r="B66" s="367" t="s">
        <v>14</v>
      </c>
      <c r="C66" s="367" t="s">
        <v>14</v>
      </c>
      <c r="D66" s="367" t="s">
        <v>14</v>
      </c>
      <c r="E66" s="367" t="s">
        <v>14</v>
      </c>
      <c r="F66" s="367" t="s">
        <v>14</v>
      </c>
      <c r="G66" s="367" t="s">
        <v>14</v>
      </c>
    </row>
    <row r="67" spans="1:7" ht="18.75" customHeight="1" x14ac:dyDescent="0.25">
      <c r="A67" s="30">
        <v>55</v>
      </c>
      <c r="B67" s="367" t="s">
        <v>14</v>
      </c>
      <c r="C67" s="367" t="s">
        <v>14</v>
      </c>
      <c r="D67" s="367" t="s">
        <v>14</v>
      </c>
      <c r="E67" s="367" t="s">
        <v>14</v>
      </c>
      <c r="F67" s="367" t="s">
        <v>14</v>
      </c>
      <c r="G67" s="367" t="s">
        <v>14</v>
      </c>
    </row>
    <row r="68" spans="1:7" ht="18.75" customHeight="1" x14ac:dyDescent="0.25">
      <c r="A68" s="30">
        <v>56</v>
      </c>
      <c r="B68" s="367" t="s">
        <v>14</v>
      </c>
      <c r="C68" s="367" t="s">
        <v>14</v>
      </c>
      <c r="D68" s="367" t="s">
        <v>14</v>
      </c>
      <c r="E68" s="367" t="s">
        <v>14</v>
      </c>
      <c r="F68" s="367" t="s">
        <v>14</v>
      </c>
      <c r="G68" s="367" t="s">
        <v>14</v>
      </c>
    </row>
    <row r="69" spans="1:7" ht="18.75" customHeight="1" x14ac:dyDescent="0.25">
      <c r="A69" s="30">
        <v>57</v>
      </c>
      <c r="B69" s="367" t="s">
        <v>14</v>
      </c>
      <c r="C69" s="367" t="s">
        <v>14</v>
      </c>
      <c r="D69" s="367" t="s">
        <v>14</v>
      </c>
      <c r="E69" s="367" t="s">
        <v>14</v>
      </c>
      <c r="F69" s="367" t="s">
        <v>14</v>
      </c>
      <c r="G69" s="367" t="s">
        <v>14</v>
      </c>
    </row>
    <row r="70" spans="1:7" ht="18.75" customHeight="1" x14ac:dyDescent="0.25">
      <c r="A70" s="30">
        <v>58</v>
      </c>
      <c r="B70" s="367" t="s">
        <v>14</v>
      </c>
      <c r="C70" s="367" t="s">
        <v>14</v>
      </c>
      <c r="D70" s="367" t="s">
        <v>14</v>
      </c>
      <c r="E70" s="367" t="s">
        <v>14</v>
      </c>
      <c r="F70" s="367" t="s">
        <v>14</v>
      </c>
      <c r="G70" s="367" t="s">
        <v>14</v>
      </c>
    </row>
    <row r="71" spans="1:7" ht="18.75" customHeight="1" x14ac:dyDescent="0.25">
      <c r="A71" s="30">
        <v>59</v>
      </c>
      <c r="B71" s="367" t="s">
        <v>14</v>
      </c>
      <c r="C71" s="367" t="s">
        <v>14</v>
      </c>
      <c r="D71" s="367" t="s">
        <v>14</v>
      </c>
      <c r="E71" s="367" t="s">
        <v>14</v>
      </c>
      <c r="F71" s="367" t="s">
        <v>14</v>
      </c>
      <c r="G71" s="367" t="s">
        <v>14</v>
      </c>
    </row>
    <row r="72" spans="1:7" ht="18.75" customHeight="1" x14ac:dyDescent="0.25">
      <c r="A72" s="30">
        <v>60</v>
      </c>
      <c r="B72" s="367" t="s">
        <v>14</v>
      </c>
      <c r="C72" s="367" t="s">
        <v>14</v>
      </c>
      <c r="D72" s="367" t="s">
        <v>14</v>
      </c>
      <c r="E72" s="367" t="s">
        <v>14</v>
      </c>
      <c r="F72" s="367" t="s">
        <v>14</v>
      </c>
      <c r="G72" s="367" t="s">
        <v>14</v>
      </c>
    </row>
    <row r="73" spans="1:7" ht="18.75" customHeight="1" x14ac:dyDescent="0.25">
      <c r="A73" s="30">
        <v>61</v>
      </c>
      <c r="B73" s="367" t="s">
        <v>14</v>
      </c>
      <c r="C73" s="367" t="s">
        <v>14</v>
      </c>
      <c r="D73" s="367" t="s">
        <v>14</v>
      </c>
      <c r="E73" s="367" t="s">
        <v>14</v>
      </c>
      <c r="F73" s="367" t="s">
        <v>14</v>
      </c>
      <c r="G73" s="367" t="s">
        <v>14</v>
      </c>
    </row>
    <row r="74" spans="1:7" ht="18.75" customHeight="1" x14ac:dyDescent="0.25">
      <c r="A74" s="30">
        <v>62</v>
      </c>
      <c r="B74" s="367" t="s">
        <v>14</v>
      </c>
      <c r="C74" s="367" t="s">
        <v>14</v>
      </c>
      <c r="D74" s="367" t="s">
        <v>14</v>
      </c>
      <c r="E74" s="367" t="s">
        <v>14</v>
      </c>
      <c r="F74" s="367" t="s">
        <v>14</v>
      </c>
      <c r="G74" s="367" t="s">
        <v>14</v>
      </c>
    </row>
    <row r="75" spans="1:7" ht="18.75" customHeight="1" x14ac:dyDescent="0.25">
      <c r="A75" s="30">
        <v>63</v>
      </c>
      <c r="B75" s="367" t="s">
        <v>14</v>
      </c>
      <c r="C75" s="367" t="s">
        <v>14</v>
      </c>
      <c r="D75" s="367" t="s">
        <v>14</v>
      </c>
      <c r="E75" s="367" t="s">
        <v>14</v>
      </c>
      <c r="F75" s="367" t="s">
        <v>14</v>
      </c>
      <c r="G75" s="367" t="s">
        <v>14</v>
      </c>
    </row>
    <row r="76" spans="1:7" ht="18.75" customHeight="1" x14ac:dyDescent="0.25">
      <c r="A76" s="30">
        <v>64</v>
      </c>
      <c r="B76" s="367" t="s">
        <v>14</v>
      </c>
      <c r="C76" s="367" t="s">
        <v>14</v>
      </c>
      <c r="D76" s="367" t="s">
        <v>14</v>
      </c>
      <c r="E76" s="367" t="s">
        <v>14</v>
      </c>
      <c r="F76" s="367" t="s">
        <v>14</v>
      </c>
      <c r="G76" s="367" t="s">
        <v>14</v>
      </c>
    </row>
    <row r="77" spans="1:7" ht="13.5" x14ac:dyDescent="0.25">
      <c r="A77" s="30">
        <v>65</v>
      </c>
      <c r="B77" s="367" t="s">
        <v>14</v>
      </c>
      <c r="C77" s="367" t="s">
        <v>14</v>
      </c>
      <c r="D77" s="367" t="s">
        <v>14</v>
      </c>
      <c r="E77" s="367" t="s">
        <v>14</v>
      </c>
      <c r="F77" s="367" t="s">
        <v>14</v>
      </c>
      <c r="G77" s="367" t="s">
        <v>14</v>
      </c>
    </row>
    <row r="78" spans="1:7" ht="13.5" x14ac:dyDescent="0.25">
      <c r="A78" s="30">
        <v>66</v>
      </c>
      <c r="B78" s="367" t="s">
        <v>14</v>
      </c>
      <c r="C78" s="367" t="s">
        <v>14</v>
      </c>
      <c r="D78" s="367" t="s">
        <v>14</v>
      </c>
      <c r="E78" s="367" t="s">
        <v>14</v>
      </c>
      <c r="F78" s="367" t="s">
        <v>14</v>
      </c>
      <c r="G78" s="367" t="s">
        <v>14</v>
      </c>
    </row>
    <row r="79" spans="1:7" ht="13.5" x14ac:dyDescent="0.25">
      <c r="A79" s="30">
        <v>67</v>
      </c>
      <c r="B79" s="367" t="s">
        <v>14</v>
      </c>
      <c r="C79" s="367" t="s">
        <v>14</v>
      </c>
      <c r="D79" s="367" t="s">
        <v>14</v>
      </c>
      <c r="E79" s="367" t="s">
        <v>14</v>
      </c>
      <c r="F79" s="367" t="s">
        <v>14</v>
      </c>
      <c r="G79" s="367" t="s">
        <v>14</v>
      </c>
    </row>
    <row r="80" spans="1:7" ht="13.5" x14ac:dyDescent="0.25">
      <c r="A80" s="30">
        <v>68</v>
      </c>
      <c r="B80" s="367" t="s">
        <v>14</v>
      </c>
      <c r="C80" s="367" t="s">
        <v>14</v>
      </c>
      <c r="D80" s="367" t="s">
        <v>14</v>
      </c>
      <c r="E80" s="367" t="s">
        <v>14</v>
      </c>
      <c r="F80" s="367" t="s">
        <v>14</v>
      </c>
      <c r="G80" s="367" t="s">
        <v>14</v>
      </c>
    </row>
    <row r="81" spans="1:7" ht="13.5" x14ac:dyDescent="0.25">
      <c r="A81" s="30">
        <v>69</v>
      </c>
      <c r="B81" s="367" t="s">
        <v>14</v>
      </c>
      <c r="C81" s="367" t="s">
        <v>14</v>
      </c>
      <c r="D81" s="367" t="s">
        <v>14</v>
      </c>
      <c r="E81" s="367" t="s">
        <v>14</v>
      </c>
      <c r="F81" s="367" t="s">
        <v>14</v>
      </c>
      <c r="G81" s="367" t="s">
        <v>14</v>
      </c>
    </row>
    <row r="82" spans="1:7" ht="13.5" x14ac:dyDescent="0.25">
      <c r="A82" s="30">
        <v>70</v>
      </c>
      <c r="B82" s="367" t="s">
        <v>14</v>
      </c>
      <c r="C82" s="367" t="s">
        <v>14</v>
      </c>
      <c r="D82" s="367" t="s">
        <v>14</v>
      </c>
      <c r="E82" s="367" t="s">
        <v>14</v>
      </c>
      <c r="F82" s="367" t="s">
        <v>14</v>
      </c>
      <c r="G82" s="367" t="s">
        <v>14</v>
      </c>
    </row>
    <row r="83" spans="1:7" ht="13.5" x14ac:dyDescent="0.25">
      <c r="A83" s="30">
        <v>71</v>
      </c>
      <c r="B83" s="367" t="s">
        <v>14</v>
      </c>
      <c r="C83" s="367" t="s">
        <v>14</v>
      </c>
      <c r="D83" s="367" t="s">
        <v>14</v>
      </c>
      <c r="E83" s="367" t="s">
        <v>14</v>
      </c>
      <c r="F83" s="367" t="s">
        <v>14</v>
      </c>
      <c r="G83" s="367" t="s">
        <v>14</v>
      </c>
    </row>
    <row r="84" spans="1:7" ht="13.5" x14ac:dyDescent="0.25">
      <c r="A84" s="30">
        <v>72</v>
      </c>
      <c r="B84" s="367" t="s">
        <v>14</v>
      </c>
      <c r="C84" s="367" t="s">
        <v>14</v>
      </c>
      <c r="D84" s="367" t="s">
        <v>14</v>
      </c>
      <c r="E84" s="367" t="s">
        <v>14</v>
      </c>
      <c r="F84" s="367" t="s">
        <v>14</v>
      </c>
      <c r="G84" s="367" t="s">
        <v>14</v>
      </c>
    </row>
    <row r="85" spans="1:7" ht="13.5" x14ac:dyDescent="0.25">
      <c r="A85" s="30">
        <v>73</v>
      </c>
      <c r="B85" s="367" t="s">
        <v>14</v>
      </c>
      <c r="C85" s="367" t="s">
        <v>14</v>
      </c>
      <c r="D85" s="367" t="s">
        <v>14</v>
      </c>
      <c r="E85" s="367" t="s">
        <v>14</v>
      </c>
      <c r="F85" s="367" t="s">
        <v>14</v>
      </c>
      <c r="G85" s="367" t="s">
        <v>14</v>
      </c>
    </row>
    <row r="86" spans="1:7" ht="13.5" x14ac:dyDescent="0.25">
      <c r="A86" s="30">
        <v>74</v>
      </c>
      <c r="B86" s="367" t="s">
        <v>14</v>
      </c>
      <c r="C86" s="367" t="s">
        <v>14</v>
      </c>
      <c r="D86" s="367" t="s">
        <v>14</v>
      </c>
      <c r="E86" s="367" t="s">
        <v>14</v>
      </c>
      <c r="F86" s="367" t="s">
        <v>14</v>
      </c>
      <c r="G86" s="367" t="s">
        <v>14</v>
      </c>
    </row>
    <row r="87" spans="1:7" ht="13.5" x14ac:dyDescent="0.25">
      <c r="A87" s="30">
        <v>75</v>
      </c>
      <c r="B87" s="367" t="s">
        <v>14</v>
      </c>
      <c r="C87" s="367" t="s">
        <v>14</v>
      </c>
      <c r="D87" s="367" t="s">
        <v>14</v>
      </c>
      <c r="E87" s="367" t="s">
        <v>14</v>
      </c>
      <c r="F87" s="367" t="s">
        <v>14</v>
      </c>
      <c r="G87" s="367" t="s">
        <v>14</v>
      </c>
    </row>
    <row r="88" spans="1:7" ht="13.5" x14ac:dyDescent="0.25">
      <c r="A88" s="30">
        <v>76</v>
      </c>
      <c r="B88" s="367" t="s">
        <v>14</v>
      </c>
      <c r="C88" s="367" t="s">
        <v>14</v>
      </c>
      <c r="D88" s="367" t="s">
        <v>14</v>
      </c>
      <c r="E88" s="367" t="s">
        <v>14</v>
      </c>
      <c r="F88" s="367" t="s">
        <v>14</v>
      </c>
      <c r="G88" s="367" t="s">
        <v>14</v>
      </c>
    </row>
    <row r="89" spans="1:7" ht="13.5" x14ac:dyDescent="0.25">
      <c r="A89" s="30">
        <v>77</v>
      </c>
      <c r="B89" s="367" t="s">
        <v>14</v>
      </c>
      <c r="C89" s="367" t="s">
        <v>14</v>
      </c>
      <c r="D89" s="367" t="s">
        <v>14</v>
      </c>
      <c r="E89" s="367" t="s">
        <v>14</v>
      </c>
      <c r="F89" s="367" t="s">
        <v>14</v>
      </c>
      <c r="G89" s="367" t="s">
        <v>14</v>
      </c>
    </row>
    <row r="90" spans="1:7" ht="13.5" x14ac:dyDescent="0.25">
      <c r="A90" s="30">
        <v>78</v>
      </c>
      <c r="B90" s="367" t="s">
        <v>14</v>
      </c>
      <c r="C90" s="367" t="s">
        <v>14</v>
      </c>
      <c r="D90" s="367" t="s">
        <v>14</v>
      </c>
      <c r="E90" s="367" t="s">
        <v>14</v>
      </c>
      <c r="F90" s="367" t="s">
        <v>14</v>
      </c>
      <c r="G90" s="367" t="s">
        <v>14</v>
      </c>
    </row>
    <row r="91" spans="1:7" ht="13.5" x14ac:dyDescent="0.25">
      <c r="A91" s="30">
        <v>79</v>
      </c>
      <c r="B91" s="367" t="s">
        <v>14</v>
      </c>
      <c r="C91" s="367" t="s">
        <v>14</v>
      </c>
      <c r="D91" s="367" t="s">
        <v>14</v>
      </c>
      <c r="E91" s="367" t="s">
        <v>14</v>
      </c>
      <c r="F91" s="367" t="s">
        <v>14</v>
      </c>
      <c r="G91" s="367" t="s">
        <v>14</v>
      </c>
    </row>
    <row r="92" spans="1:7" ht="13.5" x14ac:dyDescent="0.25">
      <c r="A92" s="30">
        <v>80</v>
      </c>
      <c r="B92" s="367" t="s">
        <v>14</v>
      </c>
      <c r="C92" s="367" t="s">
        <v>14</v>
      </c>
      <c r="D92" s="367" t="s">
        <v>14</v>
      </c>
      <c r="E92" s="367" t="s">
        <v>14</v>
      </c>
      <c r="F92" s="367" t="s">
        <v>14</v>
      </c>
      <c r="G92" s="367" t="s">
        <v>14</v>
      </c>
    </row>
    <row r="93" spans="1:7" ht="13.5" x14ac:dyDescent="0.25">
      <c r="A93" s="30">
        <v>81</v>
      </c>
      <c r="B93" s="367" t="s">
        <v>14</v>
      </c>
      <c r="C93" s="367" t="s">
        <v>14</v>
      </c>
      <c r="D93" s="367" t="s">
        <v>14</v>
      </c>
      <c r="E93" s="367" t="s">
        <v>14</v>
      </c>
      <c r="F93" s="367" t="s">
        <v>14</v>
      </c>
      <c r="G93" s="367" t="s">
        <v>14</v>
      </c>
    </row>
    <row r="94" spans="1:7" ht="13.5" x14ac:dyDescent="0.25">
      <c r="A94" s="30">
        <v>82</v>
      </c>
      <c r="B94" s="367" t="s">
        <v>14</v>
      </c>
      <c r="C94" s="367" t="s">
        <v>14</v>
      </c>
      <c r="D94" s="367" t="s">
        <v>14</v>
      </c>
      <c r="E94" s="367" t="s">
        <v>14</v>
      </c>
      <c r="F94" s="367" t="s">
        <v>14</v>
      </c>
      <c r="G94" s="367" t="s">
        <v>14</v>
      </c>
    </row>
    <row r="95" spans="1:7" ht="13.5" x14ac:dyDescent="0.25">
      <c r="A95" s="30">
        <v>83</v>
      </c>
      <c r="B95" s="367" t="s">
        <v>14</v>
      </c>
      <c r="C95" s="367" t="s">
        <v>14</v>
      </c>
      <c r="D95" s="367" t="s">
        <v>14</v>
      </c>
      <c r="E95" s="367" t="s">
        <v>14</v>
      </c>
      <c r="F95" s="367" t="s">
        <v>14</v>
      </c>
      <c r="G95" s="367" t="s">
        <v>14</v>
      </c>
    </row>
    <row r="96" spans="1:7" ht="13.5" x14ac:dyDescent="0.25">
      <c r="A96" s="30">
        <v>84</v>
      </c>
      <c r="B96" s="367" t="s">
        <v>14</v>
      </c>
      <c r="C96" s="367" t="s">
        <v>14</v>
      </c>
      <c r="D96" s="367" t="s">
        <v>14</v>
      </c>
      <c r="E96" s="367" t="s">
        <v>14</v>
      </c>
      <c r="F96" s="367" t="s">
        <v>14</v>
      </c>
      <c r="G96" s="367" t="s">
        <v>14</v>
      </c>
    </row>
    <row r="97" spans="1:7" ht="13.5" x14ac:dyDescent="0.25">
      <c r="A97" s="30">
        <v>85</v>
      </c>
      <c r="B97" s="367" t="s">
        <v>14</v>
      </c>
      <c r="C97" s="367" t="s">
        <v>14</v>
      </c>
      <c r="D97" s="367" t="s">
        <v>14</v>
      </c>
      <c r="E97" s="367" t="s">
        <v>14</v>
      </c>
      <c r="F97" s="367" t="s">
        <v>14</v>
      </c>
      <c r="G97" s="367" t="s">
        <v>14</v>
      </c>
    </row>
    <row r="98" spans="1:7" ht="13.5" x14ac:dyDescent="0.25">
      <c r="A98" s="30">
        <v>86</v>
      </c>
      <c r="B98" s="367" t="s">
        <v>14</v>
      </c>
      <c r="C98" s="367" t="s">
        <v>14</v>
      </c>
      <c r="D98" s="367" t="s">
        <v>14</v>
      </c>
      <c r="E98" s="367" t="s">
        <v>14</v>
      </c>
      <c r="F98" s="367" t="s">
        <v>14</v>
      </c>
      <c r="G98" s="367" t="s">
        <v>14</v>
      </c>
    </row>
    <row r="99" spans="1:7" ht="13.5" x14ac:dyDescent="0.25">
      <c r="A99" s="30">
        <v>87</v>
      </c>
      <c r="B99" s="367" t="s">
        <v>14</v>
      </c>
      <c r="C99" s="367" t="s">
        <v>14</v>
      </c>
      <c r="D99" s="367" t="s">
        <v>14</v>
      </c>
      <c r="E99" s="367" t="s">
        <v>14</v>
      </c>
      <c r="F99" s="367" t="s">
        <v>14</v>
      </c>
      <c r="G99" s="367" t="s">
        <v>14</v>
      </c>
    </row>
    <row r="100" spans="1:7" ht="13.5" x14ac:dyDescent="0.25">
      <c r="A100" s="30">
        <v>88</v>
      </c>
      <c r="B100" s="367" t="s">
        <v>14</v>
      </c>
      <c r="C100" s="367" t="s">
        <v>14</v>
      </c>
      <c r="D100" s="367" t="s">
        <v>14</v>
      </c>
      <c r="E100" s="367" t="s">
        <v>14</v>
      </c>
      <c r="F100" s="367" t="s">
        <v>14</v>
      </c>
      <c r="G100" s="367" t="s">
        <v>14</v>
      </c>
    </row>
    <row r="101" spans="1:7" ht="13.5" x14ac:dyDescent="0.25">
      <c r="A101" s="30">
        <v>89</v>
      </c>
      <c r="B101" s="367" t="s">
        <v>14</v>
      </c>
      <c r="C101" s="367" t="s">
        <v>14</v>
      </c>
      <c r="D101" s="367" t="s">
        <v>14</v>
      </c>
      <c r="E101" s="367" t="s">
        <v>14</v>
      </c>
      <c r="F101" s="367" t="s">
        <v>14</v>
      </c>
      <c r="G101" s="367" t="s">
        <v>14</v>
      </c>
    </row>
    <row r="102" spans="1:7" ht="13.5" x14ac:dyDescent="0.25">
      <c r="A102" s="30">
        <v>90</v>
      </c>
      <c r="B102" s="367" t="s">
        <v>14</v>
      </c>
      <c r="C102" s="367" t="s">
        <v>14</v>
      </c>
      <c r="D102" s="367" t="s">
        <v>14</v>
      </c>
      <c r="E102" s="367" t="s">
        <v>14</v>
      </c>
      <c r="F102" s="367" t="s">
        <v>14</v>
      </c>
      <c r="G102" s="367" t="s">
        <v>14</v>
      </c>
    </row>
    <row r="103" spans="1:7" ht="13.5" x14ac:dyDescent="0.25">
      <c r="A103" s="30">
        <v>91</v>
      </c>
      <c r="B103" s="368"/>
      <c r="C103" s="368"/>
      <c r="D103" s="368"/>
      <c r="E103" s="369"/>
      <c r="F103" s="369"/>
      <c r="G103" s="370"/>
    </row>
    <row r="104" spans="1:7" ht="13.5" x14ac:dyDescent="0.25">
      <c r="A104" s="30">
        <v>92</v>
      </c>
      <c r="B104" s="368"/>
      <c r="C104" s="368"/>
      <c r="D104" s="368"/>
      <c r="E104" s="369"/>
      <c r="F104" s="369"/>
      <c r="G104" s="370"/>
    </row>
    <row r="105" spans="1:7" ht="13.5" x14ac:dyDescent="0.25">
      <c r="A105" s="30">
        <v>93</v>
      </c>
      <c r="B105" s="368"/>
      <c r="C105" s="368"/>
      <c r="D105" s="368"/>
      <c r="E105" s="369"/>
      <c r="F105" s="369"/>
      <c r="G105" s="370"/>
    </row>
    <row r="106" spans="1:7" ht="13.5" x14ac:dyDescent="0.25">
      <c r="A106" s="30">
        <v>94</v>
      </c>
      <c r="B106" s="368"/>
      <c r="C106" s="368"/>
      <c r="D106" s="368"/>
      <c r="E106" s="369"/>
      <c r="F106" s="369"/>
      <c r="G106" s="370"/>
    </row>
    <row r="107" spans="1:7" ht="13.5" x14ac:dyDescent="0.25">
      <c r="A107" s="30">
        <v>95</v>
      </c>
      <c r="B107" s="368"/>
      <c r="C107" s="368"/>
      <c r="D107" s="368"/>
      <c r="E107" s="369"/>
      <c r="F107" s="369"/>
      <c r="G107" s="370"/>
    </row>
    <row r="108" spans="1:7" ht="13.5" x14ac:dyDescent="0.25">
      <c r="A108" s="30">
        <v>96</v>
      </c>
      <c r="B108" s="368"/>
      <c r="C108" s="368"/>
      <c r="D108" s="368"/>
      <c r="E108" s="369"/>
      <c r="F108" s="369"/>
      <c r="G108" s="370"/>
    </row>
    <row r="109" spans="1:7" ht="13.5" x14ac:dyDescent="0.25">
      <c r="A109" s="30">
        <v>97</v>
      </c>
      <c r="B109" s="368"/>
      <c r="C109" s="368"/>
      <c r="D109" s="368"/>
      <c r="E109" s="369"/>
      <c r="F109" s="369"/>
      <c r="G109" s="370"/>
    </row>
    <row r="110" spans="1:7" ht="13.5" x14ac:dyDescent="0.25">
      <c r="A110" s="30">
        <v>98</v>
      </c>
      <c r="B110" s="368"/>
      <c r="C110" s="368"/>
      <c r="D110" s="368"/>
      <c r="E110" s="369"/>
      <c r="F110" s="369"/>
      <c r="G110" s="370"/>
    </row>
    <row r="111" spans="1:7" ht="13.5" x14ac:dyDescent="0.25">
      <c r="A111" s="30">
        <v>99</v>
      </c>
      <c r="B111" s="368"/>
      <c r="C111" s="368"/>
      <c r="D111" s="368"/>
      <c r="E111" s="369"/>
      <c r="F111" s="369"/>
      <c r="G111" s="370"/>
    </row>
    <row r="112" spans="1:7" ht="13.5" x14ac:dyDescent="0.25">
      <c r="A112" s="30">
        <v>100</v>
      </c>
      <c r="B112" s="368"/>
      <c r="C112" s="368"/>
      <c r="D112" s="368"/>
      <c r="E112" s="369"/>
      <c r="F112" s="369"/>
      <c r="G112" s="370"/>
    </row>
    <row r="113" spans="1:7" ht="13.5" x14ac:dyDescent="0.25">
      <c r="A113" s="30">
        <v>101</v>
      </c>
      <c r="B113" s="368"/>
      <c r="C113" s="368"/>
      <c r="D113" s="368"/>
      <c r="E113" s="369"/>
      <c r="F113" s="369"/>
      <c r="G113" s="370"/>
    </row>
    <row r="114" spans="1:7" ht="13.5" x14ac:dyDescent="0.25">
      <c r="A114" s="30">
        <v>102</v>
      </c>
      <c r="B114" s="368"/>
      <c r="C114" s="368"/>
      <c r="D114" s="368"/>
      <c r="E114" s="369"/>
      <c r="F114" s="369"/>
      <c r="G114" s="370"/>
    </row>
    <row r="115" spans="1:7" ht="13.5" x14ac:dyDescent="0.25">
      <c r="A115" s="30">
        <v>103</v>
      </c>
      <c r="B115" s="368"/>
      <c r="C115" s="368"/>
      <c r="D115" s="368"/>
      <c r="E115" s="369"/>
      <c r="F115" s="369"/>
      <c r="G115" s="370"/>
    </row>
    <row r="116" spans="1:7" ht="13.5" x14ac:dyDescent="0.25">
      <c r="A116" s="30">
        <v>104</v>
      </c>
      <c r="B116" s="368"/>
      <c r="C116" s="368"/>
      <c r="D116" s="368"/>
      <c r="E116" s="369"/>
      <c r="F116" s="369"/>
      <c r="G116" s="370"/>
    </row>
    <row r="117" spans="1:7" ht="13.5" x14ac:dyDescent="0.25">
      <c r="A117" s="30">
        <v>105</v>
      </c>
      <c r="B117" s="368"/>
      <c r="C117" s="368"/>
      <c r="D117" s="368"/>
      <c r="E117" s="369"/>
      <c r="F117" s="369"/>
      <c r="G117" s="370"/>
    </row>
    <row r="118" spans="1:7" ht="13.5" x14ac:dyDescent="0.25">
      <c r="A118" s="30">
        <v>106</v>
      </c>
      <c r="B118" s="368"/>
      <c r="C118" s="368"/>
      <c r="D118" s="368"/>
      <c r="E118" s="369"/>
      <c r="F118" s="369"/>
      <c r="G118" s="370"/>
    </row>
    <row r="119" spans="1:7" ht="13.5" x14ac:dyDescent="0.25">
      <c r="A119" s="30">
        <v>107</v>
      </c>
      <c r="B119" s="368"/>
      <c r="C119" s="368"/>
      <c r="D119" s="368"/>
      <c r="E119" s="369"/>
      <c r="F119" s="369"/>
      <c r="G119" s="370"/>
    </row>
    <row r="120" spans="1:7" ht="13.5" x14ac:dyDescent="0.25">
      <c r="A120" s="30">
        <v>108</v>
      </c>
      <c r="B120" s="368"/>
      <c r="C120" s="368"/>
      <c r="D120" s="368"/>
      <c r="E120" s="369"/>
      <c r="F120" s="369"/>
      <c r="G120" s="370"/>
    </row>
    <row r="121" spans="1:7" ht="13.5" x14ac:dyDescent="0.25">
      <c r="A121" s="30">
        <v>109</v>
      </c>
      <c r="B121" s="368"/>
      <c r="C121" s="368"/>
      <c r="D121" s="368"/>
      <c r="E121" s="369"/>
      <c r="F121" s="369"/>
      <c r="G121" s="370"/>
    </row>
    <row r="122" spans="1:7" ht="13.5" x14ac:dyDescent="0.25">
      <c r="A122" s="30">
        <v>110</v>
      </c>
      <c r="B122" s="368"/>
      <c r="C122" s="368"/>
      <c r="D122" s="368"/>
      <c r="E122" s="369"/>
      <c r="F122" s="369"/>
      <c r="G122" s="370"/>
    </row>
    <row r="123" spans="1:7" ht="13.5" x14ac:dyDescent="0.25">
      <c r="A123" s="30">
        <v>111</v>
      </c>
      <c r="B123" s="368"/>
      <c r="C123" s="368"/>
      <c r="D123" s="368"/>
      <c r="E123" s="369"/>
      <c r="F123" s="369"/>
      <c r="G123" s="370"/>
    </row>
    <row r="124" spans="1:7" ht="13.5" x14ac:dyDescent="0.25">
      <c r="A124" s="30">
        <v>112</v>
      </c>
      <c r="B124" s="368"/>
      <c r="C124" s="368"/>
      <c r="D124" s="368"/>
      <c r="E124" s="369"/>
      <c r="F124" s="369"/>
      <c r="G124" s="370"/>
    </row>
    <row r="125" spans="1:7" ht="13.5" x14ac:dyDescent="0.25">
      <c r="A125" s="30">
        <v>113</v>
      </c>
      <c r="B125" s="33"/>
      <c r="C125" s="33"/>
      <c r="D125" s="33"/>
      <c r="E125" s="34"/>
      <c r="F125" s="34"/>
      <c r="G125" s="32"/>
    </row>
    <row r="126" spans="1:7" ht="13.5" x14ac:dyDescent="0.25">
      <c r="A126" s="30">
        <v>114</v>
      </c>
      <c r="B126" s="33"/>
      <c r="C126" s="33"/>
      <c r="D126" s="33"/>
      <c r="E126" s="34"/>
      <c r="F126" s="34"/>
      <c r="G126" s="32"/>
    </row>
    <row r="127" spans="1:7" ht="13.5" x14ac:dyDescent="0.25">
      <c r="A127" s="30">
        <v>115</v>
      </c>
      <c r="B127" s="33"/>
      <c r="C127" s="33"/>
      <c r="D127" s="33"/>
      <c r="E127" s="34"/>
      <c r="F127" s="34"/>
      <c r="G127" s="32"/>
    </row>
    <row r="128" spans="1:7" ht="13.5" x14ac:dyDescent="0.25">
      <c r="A128" s="30">
        <v>116</v>
      </c>
      <c r="B128" s="33"/>
      <c r="C128" s="33"/>
      <c r="D128" s="33"/>
      <c r="E128" s="34"/>
      <c r="F128" s="34"/>
      <c r="G128" s="32"/>
    </row>
    <row r="129" spans="1:7" ht="13.5" x14ac:dyDescent="0.25">
      <c r="A129" s="30">
        <v>117</v>
      </c>
      <c r="B129" s="33"/>
      <c r="C129" s="33"/>
      <c r="D129" s="33"/>
      <c r="E129" s="34"/>
      <c r="F129" s="34"/>
      <c r="G129" s="32"/>
    </row>
    <row r="130" spans="1:7" ht="13.5" x14ac:dyDescent="0.25">
      <c r="A130" s="30">
        <v>118</v>
      </c>
      <c r="B130" s="33"/>
      <c r="C130" s="33"/>
      <c r="D130" s="33"/>
      <c r="E130" s="34"/>
      <c r="F130" s="34"/>
      <c r="G130" s="32"/>
    </row>
    <row r="131" spans="1:7" ht="13.5" x14ac:dyDescent="0.25">
      <c r="A131" s="30">
        <v>119</v>
      </c>
      <c r="B131" s="33"/>
      <c r="C131" s="33"/>
      <c r="D131" s="33"/>
      <c r="E131" s="34"/>
      <c r="F131" s="34"/>
      <c r="G131" s="32"/>
    </row>
    <row r="132" spans="1:7" ht="13.5" x14ac:dyDescent="0.25">
      <c r="A132" s="30">
        <v>120</v>
      </c>
      <c r="B132" s="33"/>
      <c r="C132" s="33"/>
      <c r="D132" s="33"/>
      <c r="E132" s="34"/>
      <c r="F132" s="34"/>
      <c r="G132" s="32"/>
    </row>
    <row r="133" spans="1:7" ht="13.5" x14ac:dyDescent="0.25">
      <c r="A133" s="30">
        <v>121</v>
      </c>
      <c r="B133" s="33"/>
      <c r="C133" s="33"/>
      <c r="D133" s="33"/>
      <c r="E133" s="34"/>
      <c r="F133" s="34"/>
      <c r="G133" s="32"/>
    </row>
    <row r="134" spans="1:7" ht="13.5" x14ac:dyDescent="0.25">
      <c r="A134" s="30">
        <v>122</v>
      </c>
      <c r="B134" s="33"/>
      <c r="C134" s="33"/>
      <c r="D134" s="33"/>
      <c r="E134" s="34"/>
      <c r="F134" s="34"/>
      <c r="G134" s="32"/>
    </row>
    <row r="135" spans="1:7" ht="13.5" x14ac:dyDescent="0.25">
      <c r="A135" s="30">
        <v>123</v>
      </c>
      <c r="B135" s="35"/>
      <c r="C135" s="36"/>
      <c r="D135" s="36"/>
      <c r="E135" s="36"/>
      <c r="F135" s="36"/>
      <c r="G135" s="32"/>
    </row>
    <row r="136" spans="1:7" ht="13.5" x14ac:dyDescent="0.25">
      <c r="A136" s="30">
        <v>124</v>
      </c>
      <c r="B136" s="35"/>
      <c r="C136" s="36"/>
      <c r="D136" s="36"/>
      <c r="E136" s="36"/>
      <c r="F136" s="36"/>
      <c r="G136" s="32"/>
    </row>
    <row r="137" spans="1:7" ht="13.5" x14ac:dyDescent="0.25">
      <c r="A137" s="30">
        <v>125</v>
      </c>
      <c r="B137" s="35"/>
      <c r="C137" s="36"/>
      <c r="D137" s="36"/>
      <c r="E137" s="36"/>
      <c r="F137" s="36"/>
      <c r="G137" s="32"/>
    </row>
    <row r="138" spans="1:7" ht="13.5" x14ac:dyDescent="0.25">
      <c r="A138" s="30">
        <v>126</v>
      </c>
      <c r="B138" s="35"/>
      <c r="C138" s="36"/>
      <c r="D138" s="36"/>
      <c r="E138" s="36"/>
      <c r="F138" s="36"/>
      <c r="G138" s="32"/>
    </row>
    <row r="139" spans="1:7" ht="13.5" x14ac:dyDescent="0.25">
      <c r="A139" s="30">
        <v>127</v>
      </c>
      <c r="B139" s="35"/>
      <c r="C139" s="36"/>
      <c r="D139" s="36"/>
      <c r="E139" s="36"/>
      <c r="F139" s="36"/>
      <c r="G139" s="32"/>
    </row>
    <row r="140" spans="1:7" ht="13.5" x14ac:dyDescent="0.25">
      <c r="A140" s="30">
        <v>128</v>
      </c>
      <c r="B140" s="35"/>
      <c r="C140" s="36"/>
      <c r="D140" s="36"/>
      <c r="E140" s="36"/>
      <c r="F140" s="36"/>
      <c r="G140" s="32"/>
    </row>
  </sheetData>
  <mergeCells count="30">
    <mergeCell ref="H43:I43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31:I31"/>
    <mergeCell ref="H19:I19"/>
    <mergeCell ref="H20:I20"/>
    <mergeCell ref="H21:I21"/>
    <mergeCell ref="H23:I23"/>
    <mergeCell ref="H24:I24"/>
    <mergeCell ref="H25:I25"/>
    <mergeCell ref="H26:I26"/>
    <mergeCell ref="H27:I27"/>
    <mergeCell ref="H28:I28"/>
    <mergeCell ref="H29:I29"/>
    <mergeCell ref="H30:I30"/>
    <mergeCell ref="H18:I18"/>
    <mergeCell ref="A7:G7"/>
    <mergeCell ref="H12:I12"/>
    <mergeCell ref="H13:I13"/>
    <mergeCell ref="H14:I14"/>
    <mergeCell ref="H16:I16"/>
  </mergeCells>
  <printOptions horizontalCentered="1" verticalCentered="1"/>
  <pageMargins left="0" right="0" top="0" bottom="0" header="0.51181102362204722" footer="0.51181102362204722"/>
  <pageSetup paperSize="9"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tabSelected="1" topLeftCell="A24" workbookViewId="0">
      <selection activeCell="F47" sqref="F47"/>
    </sheetView>
  </sheetViews>
  <sheetFormatPr baseColWidth="10" defaultRowHeight="8.25" x14ac:dyDescent="0.15"/>
  <cols>
    <col min="1" max="1" width="2.28515625" style="37" customWidth="1"/>
    <col min="2" max="2" width="8.42578125" style="37" customWidth="1"/>
    <col min="3" max="3" width="1.42578125" style="39" customWidth="1"/>
    <col min="4" max="4" width="7.85546875" style="39" customWidth="1"/>
    <col min="5" max="5" width="1.7109375" style="39" customWidth="1"/>
    <col min="6" max="6" width="7.85546875" style="39" customWidth="1"/>
    <col min="7" max="7" width="1.5703125" style="39" customWidth="1"/>
    <col min="8" max="8" width="7.85546875" style="39" customWidth="1"/>
    <col min="9" max="9" width="2" style="39" customWidth="1"/>
    <col min="10" max="10" width="16.140625" style="39" customWidth="1"/>
    <col min="11" max="11" width="11.28515625" style="39" customWidth="1"/>
    <col min="12" max="12" width="5.28515625" style="39" customWidth="1"/>
    <col min="13" max="13" width="1.5703125" style="39" customWidth="1"/>
    <col min="14" max="14" width="7.85546875" style="39" customWidth="1"/>
    <col min="15" max="15" width="1.5703125" style="40" customWidth="1"/>
    <col min="16" max="16" width="8" style="39" customWidth="1"/>
    <col min="17" max="17" width="1.42578125" style="40" customWidth="1"/>
    <col min="18" max="18" width="8" style="39" customWidth="1"/>
    <col min="19" max="19" width="1.28515625" style="39" customWidth="1"/>
    <col min="20" max="20" width="7.85546875" style="39" customWidth="1"/>
    <col min="21" max="21" width="5.140625" style="39" customWidth="1"/>
    <col min="22" max="22" width="8" style="39" customWidth="1"/>
    <col min="23" max="23" width="1.42578125" style="40" customWidth="1"/>
    <col min="24" max="24" width="8" style="39" customWidth="1"/>
    <col min="25" max="25" width="1.85546875" style="39" customWidth="1"/>
    <col min="26" max="26" width="8" style="39" customWidth="1"/>
    <col min="27" max="27" width="1.5703125" style="40" customWidth="1"/>
    <col min="28" max="28" width="8" style="39" customWidth="1"/>
    <col min="29" max="29" width="1.42578125" style="40" customWidth="1"/>
    <col min="30" max="30" width="8" style="37" customWidth="1"/>
    <col min="31" max="16384" width="11.42578125" style="37"/>
  </cols>
  <sheetData>
    <row r="1" spans="1:31" ht="8.25" customHeight="1" x14ac:dyDescent="0.3">
      <c r="B1" s="38"/>
      <c r="C1" s="385" t="s">
        <v>226</v>
      </c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"/>
      <c r="R1" s="38"/>
    </row>
    <row r="2" spans="1:31" ht="11.25" customHeight="1" x14ac:dyDescent="0.3">
      <c r="A2" s="38"/>
      <c r="B2" s="38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"/>
      <c r="R2" s="38"/>
    </row>
    <row r="3" spans="1:31" ht="8.25" customHeight="1" x14ac:dyDescent="0.25">
      <c r="B3" s="41"/>
      <c r="C3" s="387" t="s">
        <v>53</v>
      </c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42"/>
      <c r="R3" s="42"/>
      <c r="V3" s="43"/>
      <c r="W3" s="44"/>
      <c r="X3" s="45"/>
      <c r="Y3" s="45"/>
      <c r="Z3" s="45"/>
      <c r="AA3" s="46"/>
      <c r="AB3" s="45"/>
      <c r="AC3" s="46"/>
      <c r="AD3" s="43"/>
    </row>
    <row r="4" spans="1:31" ht="9" customHeight="1" x14ac:dyDescent="0.25">
      <c r="A4" s="41"/>
      <c r="B4" s="41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42"/>
      <c r="R4" s="42"/>
      <c r="T4" s="388" t="s">
        <v>54</v>
      </c>
      <c r="U4" s="388"/>
      <c r="V4" s="388"/>
      <c r="Z4" s="47" t="str">
        <f>UPPER(IF(OR(Q14="a",Q14="as"),P18,IF(OR(Q14="b",Q14="bs"),P10,)))</f>
        <v/>
      </c>
      <c r="AC4" s="48"/>
      <c r="AD4" s="388" t="s">
        <v>55</v>
      </c>
      <c r="AE4" s="388"/>
    </row>
    <row r="5" spans="1:31" ht="9" customHeight="1" x14ac:dyDescent="0.15">
      <c r="B5" s="389"/>
      <c r="C5" s="389"/>
      <c r="D5" s="389"/>
      <c r="E5" s="389"/>
      <c r="F5" s="389"/>
      <c r="G5" s="389"/>
      <c r="H5" s="389"/>
      <c r="I5" s="49"/>
      <c r="J5" s="49"/>
      <c r="K5" s="50"/>
      <c r="L5" s="50"/>
      <c r="M5" s="50"/>
      <c r="N5" s="50" t="s">
        <v>56</v>
      </c>
      <c r="O5" s="50"/>
      <c r="P5" s="390" t="s">
        <v>225</v>
      </c>
      <c r="Q5" s="390"/>
      <c r="R5" s="390"/>
      <c r="X5" s="51" t="str">
        <f>UPPER(IF(OR(AA5="a",AA5="as"),Z6,IF(OR(AA5="b",AA5="bs"),Z4,)))</f>
        <v/>
      </c>
      <c r="Y5" s="52"/>
      <c r="Z5" s="53"/>
      <c r="AA5" s="54"/>
      <c r="AB5" s="51" t="str">
        <f>UPPER(IF(OR(AA5="a",AA5="as"),Z4,IF(OR(AA5="b",AA5="bs"),Z6,)))</f>
        <v/>
      </c>
      <c r="AC5" s="55"/>
    </row>
    <row r="6" spans="1:31" ht="9" customHeight="1" x14ac:dyDescent="0.15">
      <c r="W6" s="56"/>
      <c r="X6" s="57"/>
      <c r="Y6" s="58"/>
      <c r="Z6" s="47" t="str">
        <f>UPPER(IF(OR(Q30="a",Q30="as"),P34,IF(OR(Q30="b",Q30="bs"),P26,)))</f>
        <v/>
      </c>
      <c r="AA6" s="59"/>
      <c r="AB6" s="57"/>
      <c r="AC6" s="60"/>
      <c r="AD6" s="39"/>
    </row>
    <row r="7" spans="1:31" ht="9" customHeight="1" x14ac:dyDescent="0.2">
      <c r="B7" s="61"/>
      <c r="C7" s="62"/>
      <c r="D7" s="62"/>
      <c r="E7" s="62"/>
      <c r="F7" s="62"/>
      <c r="G7" s="62"/>
      <c r="H7" s="62"/>
      <c r="I7" s="63">
        <v>1</v>
      </c>
      <c r="J7" s="64" t="str">
        <f>UPPER(IF($I7="","",VLOOKUP($I7,PrepB!$A$13:$G$76,2,FALSE)))</f>
        <v>BENCHAKROUN</v>
      </c>
      <c r="K7" s="64" t="str">
        <f>IF($I7="","",VLOOKUP($I7,PrepB!$A$13:$G$76,3,FALSE))</f>
        <v>MEHDI</v>
      </c>
      <c r="L7" s="65" t="str">
        <f>UPPER(IF($I7="","",VLOOKUP($I7,PrepB!$A$13:$G$76,4,FALSE)))</f>
        <v>MAR</v>
      </c>
      <c r="M7" s="62"/>
      <c r="N7" s="62"/>
      <c r="O7" s="66"/>
      <c r="P7" s="62"/>
      <c r="Q7" s="66"/>
      <c r="R7" s="62"/>
      <c r="S7" s="62"/>
      <c r="V7" s="67" t="str">
        <f>UPPER(IF(OR(W7="a",W7="as"),X5,IF(OR(W7="b",W7="bs"),X9,)))</f>
        <v/>
      </c>
      <c r="W7" s="68"/>
      <c r="X7" s="69"/>
      <c r="Y7" s="70"/>
      <c r="AB7" s="71"/>
      <c r="AC7" s="72"/>
      <c r="AD7" s="73" t="str">
        <f>UPPER(IF(OR(AC7="a",AC7="as"),AB5,IF(OR(AC7="b",AC7="bs"),AB9,)))</f>
        <v/>
      </c>
    </row>
    <row r="8" spans="1:31" ht="9" customHeight="1" x14ac:dyDescent="0.2">
      <c r="B8" s="61"/>
      <c r="C8" s="62"/>
      <c r="D8" s="62"/>
      <c r="E8" s="62"/>
      <c r="F8" s="62"/>
      <c r="G8" s="74"/>
      <c r="H8" s="75" t="str">
        <f>UPPER(IF(OR(M8="a",M8="as"),J9,IF(OR(M8="b",M8="bs"),J7,)))</f>
        <v xml:space="preserve">OMINDE </v>
      </c>
      <c r="I8" s="76"/>
      <c r="J8" s="77"/>
      <c r="K8" s="78"/>
      <c r="L8" s="77"/>
      <c r="M8" s="79" t="s">
        <v>57</v>
      </c>
      <c r="N8" s="80" t="str">
        <f>UPPER(IF(OR(M8="a",M8="as"),J7,IF(OR(M8="b",M8="bs"),J9,)))</f>
        <v>BENCHAKROUN</v>
      </c>
      <c r="O8" s="66"/>
      <c r="P8" s="62"/>
      <c r="Q8" s="66"/>
      <c r="R8" s="62"/>
      <c r="S8" s="62"/>
      <c r="V8" s="81"/>
      <c r="W8" s="82"/>
      <c r="X8" s="69"/>
      <c r="Z8" s="47" t="str">
        <f>UPPER(IF(OR(Q46="a",Q46="as"),P50,IF(OR(Q46="b",Q46="bs"),P42,)))</f>
        <v/>
      </c>
      <c r="AB8" s="71"/>
      <c r="AC8" s="83"/>
      <c r="AD8" s="81"/>
    </row>
    <row r="9" spans="1:31" ht="9" customHeight="1" x14ac:dyDescent="0.2">
      <c r="B9" s="61"/>
      <c r="C9" s="84"/>
      <c r="D9" s="84"/>
      <c r="E9" s="84"/>
      <c r="F9" s="62"/>
      <c r="G9" s="85"/>
      <c r="H9" s="86"/>
      <c r="I9" s="87">
        <v>15</v>
      </c>
      <c r="J9" s="88" t="str">
        <f>UPPER(IF($I9="","",VLOOKUP($I9,PrepB!$A$13:$G$76,2,FALSE)))</f>
        <v xml:space="preserve">OMINDE </v>
      </c>
      <c r="K9" s="88" t="str">
        <f>IF($I9="","",VLOOKUP($I9,PrepB!$A$13:$G$76,3,FALSE))</f>
        <v>DERICK</v>
      </c>
      <c r="L9" s="74" t="str">
        <f>UPPER(IF($I9="","",VLOOKUP($I9,PrepB!$A$13:$G$76,4,FALSE)))</f>
        <v>KEN</v>
      </c>
      <c r="M9" s="89"/>
      <c r="N9" s="62" t="s">
        <v>280</v>
      </c>
      <c r="O9" s="90"/>
      <c r="P9" s="85"/>
      <c r="Q9" s="66"/>
      <c r="R9" s="62"/>
      <c r="S9" s="62"/>
      <c r="W9" s="91"/>
      <c r="X9" s="51" t="str">
        <f>UPPER(IF(OR(AA9="a",AA9="as"),Z10,IF(OR(AA9="b",AA9="bs"),Z8,)))</f>
        <v/>
      </c>
      <c r="Y9" s="52"/>
      <c r="Z9" s="53"/>
      <c r="AA9" s="54"/>
      <c r="AB9" s="51" t="str">
        <f>UPPER(IF(OR(AA9="a",AA9="as"),Z8,IF(OR(AA9="b",AA9="bs"),Z10,)))</f>
        <v/>
      </c>
      <c r="AC9" s="59"/>
    </row>
    <row r="10" spans="1:31" ht="9" customHeight="1" x14ac:dyDescent="0.2">
      <c r="B10" s="61"/>
      <c r="C10" s="62"/>
      <c r="D10" s="62"/>
      <c r="E10" s="62"/>
      <c r="F10" s="75" t="str">
        <f>UPPER(IF(OR(G10="a",G10="as"),H8,IF(OR(G10="b",G10="bs"),H12,)))</f>
        <v/>
      </c>
      <c r="G10" s="92"/>
      <c r="H10" s="93"/>
      <c r="I10" s="62"/>
      <c r="J10" s="62"/>
      <c r="K10" s="62"/>
      <c r="L10" s="62"/>
      <c r="M10" s="62"/>
      <c r="N10" s="93"/>
      <c r="O10" s="94"/>
      <c r="P10" s="95" t="str">
        <f>UPPER(IF(OR(O10="a",O10="as"),N8,IF(OR(O10="b",O10="bs"),N12,)))</f>
        <v/>
      </c>
      <c r="Q10" s="66"/>
      <c r="R10" s="62"/>
      <c r="S10" s="62"/>
      <c r="Y10" s="58"/>
      <c r="Z10" s="47" t="str">
        <f>UPPER(IF(OR(Q62="a",Q62="as"),P66,IF(OR(Q62="b",Q62="bs"),P58,)))</f>
        <v/>
      </c>
      <c r="AA10" s="59"/>
    </row>
    <row r="11" spans="1:31" ht="9" customHeight="1" x14ac:dyDescent="0.2">
      <c r="B11" s="61"/>
      <c r="C11" s="62"/>
      <c r="D11" s="62"/>
      <c r="E11" s="96"/>
      <c r="F11" s="86"/>
      <c r="G11" s="85"/>
      <c r="H11" s="62"/>
      <c r="I11" s="63">
        <v>25</v>
      </c>
      <c r="J11" s="88" t="str">
        <f>UPPER(IF($I11="","",VLOOKUP($I11,PrepB!$A$13:$G$76,2,FALSE)))</f>
        <v>SEGODO</v>
      </c>
      <c r="K11" s="88" t="str">
        <f>IF($I11="","",VLOOKUP($I11,PrepB!$A$13:$G$76,3,FALSE))</f>
        <v>MORGANE</v>
      </c>
      <c r="L11" s="74" t="str">
        <f>UPPER(IF($I11="","",VLOOKUP($I11,PrepB!$A$13:$G$76,4,FALSE)))</f>
        <v>BEN</v>
      </c>
      <c r="M11" s="62"/>
      <c r="N11" s="62"/>
      <c r="O11" s="66"/>
      <c r="P11" s="85"/>
      <c r="Q11" s="90"/>
      <c r="R11" s="85"/>
      <c r="S11" s="62"/>
    </row>
    <row r="12" spans="1:31" ht="9" customHeight="1" x14ac:dyDescent="0.2">
      <c r="B12" s="61"/>
      <c r="C12" s="62"/>
      <c r="D12" s="62"/>
      <c r="E12" s="85"/>
      <c r="F12" s="62"/>
      <c r="G12" s="97"/>
      <c r="H12" s="75" t="str">
        <f>UPPER(IF(OR(M12="a",M12="as"),J13,IF(OR(M12="b",M12="bs"),J11,)))</f>
        <v>SEGODO</v>
      </c>
      <c r="I12" s="98"/>
      <c r="J12" s="78"/>
      <c r="K12" s="78"/>
      <c r="L12" s="78"/>
      <c r="M12" s="79" t="s">
        <v>60</v>
      </c>
      <c r="N12" s="99" t="str">
        <f>UPPER(IF(OR(M12="a",M12="as"),J11,IF(OR(M12="b",M12="bs"),J13,)))</f>
        <v>SEETSO</v>
      </c>
      <c r="O12" s="100"/>
      <c r="P12" s="85"/>
      <c r="Q12" s="101"/>
      <c r="R12" s="85"/>
      <c r="S12" s="62"/>
      <c r="T12" s="388" t="s">
        <v>58</v>
      </c>
      <c r="U12" s="388"/>
      <c r="V12" s="388"/>
      <c r="Z12" s="47" t="str">
        <f>UPPER(IF(OR(O10="a",O10="as"),N12,IF(OR(O10="b",O10="bs"),N8,)))</f>
        <v/>
      </c>
      <c r="AD12" s="388" t="s">
        <v>59</v>
      </c>
      <c r="AE12" s="388"/>
    </row>
    <row r="13" spans="1:31" ht="9" customHeight="1" x14ac:dyDescent="0.2">
      <c r="B13" s="61"/>
      <c r="C13" s="62"/>
      <c r="D13" s="62"/>
      <c r="E13" s="85"/>
      <c r="F13" s="62"/>
      <c r="G13" s="62"/>
      <c r="H13" s="62"/>
      <c r="I13" s="87">
        <v>18</v>
      </c>
      <c r="J13" s="88" t="str">
        <f>UPPER(IF($I13="","",VLOOKUP($I13,PrepB!$A$13:$G$76,2,FALSE)))</f>
        <v>SEETSO</v>
      </c>
      <c r="K13" s="88" t="str">
        <f>IF($I13="","",VLOOKUP($I13,PrepB!$A$13:$G$76,3,FALSE))</f>
        <v>DENZEL</v>
      </c>
      <c r="L13" s="74" t="str">
        <f>UPPER(IF($I13="","",VLOOKUP($I13,PrepB!$A$13:$G$76,4,FALSE)))</f>
        <v>BOT</v>
      </c>
      <c r="M13" s="89"/>
      <c r="N13" s="62" t="s">
        <v>281</v>
      </c>
      <c r="O13" s="66"/>
      <c r="P13" s="62"/>
      <c r="Q13" s="101"/>
      <c r="R13" s="85"/>
      <c r="S13" s="62"/>
      <c r="X13" s="102" t="str">
        <f>UPPER(IF(OR(AA13="a",AA13="as"),Z14,IF(OR(AA13="b",AA13="bs"),Z12,)))</f>
        <v/>
      </c>
      <c r="Y13" s="52"/>
      <c r="Z13" s="53"/>
      <c r="AA13" s="54"/>
      <c r="AB13" s="73" t="str">
        <f>UPPER(IF(OR(AA13="a",AA13="as"),Z12,IF(OR(AA13="b",AA13="bs"),Z14,)))</f>
        <v/>
      </c>
      <c r="AC13" s="55"/>
      <c r="AD13" s="39"/>
    </row>
    <row r="14" spans="1:31" ht="9" customHeight="1" x14ac:dyDescent="0.2">
      <c r="B14" s="61"/>
      <c r="C14" s="62"/>
      <c r="D14" s="75" t="str">
        <f>UPPER(IF(OR(E14="a",E14="as"),F10,IF(OR(E14="b",E14="bs"),F18,)))</f>
        <v/>
      </c>
      <c r="E14" s="103"/>
      <c r="F14" s="93"/>
      <c r="G14" s="93"/>
      <c r="H14" s="62"/>
      <c r="I14" s="62"/>
      <c r="J14" s="62"/>
      <c r="K14" s="62"/>
      <c r="L14" s="62"/>
      <c r="M14" s="62"/>
      <c r="N14" s="62"/>
      <c r="O14" s="66"/>
      <c r="P14" s="93"/>
      <c r="Q14" s="104"/>
      <c r="R14" s="80" t="str">
        <f>UPPER(IF(OR(Q14="a",Q14="as"),P10,IF(OR(Q14="b",Q14="bs"),P18,)))</f>
        <v/>
      </c>
      <c r="S14" s="62"/>
      <c r="W14" s="56"/>
      <c r="X14" s="57"/>
      <c r="Y14" s="58"/>
      <c r="Z14" s="47" t="str">
        <f>UPPER(IF(OR(O18="a",O18="as"),N20,IF(OR(O18="b",O18="bs"),N16,)))</f>
        <v/>
      </c>
      <c r="AA14" s="59"/>
      <c r="AB14" s="105"/>
      <c r="AC14" s="60"/>
      <c r="AD14" s="39"/>
    </row>
    <row r="15" spans="1:31" ht="9" customHeight="1" x14ac:dyDescent="0.2">
      <c r="B15" s="61"/>
      <c r="C15" s="96"/>
      <c r="D15" s="86"/>
      <c r="E15" s="85"/>
      <c r="F15" s="62"/>
      <c r="G15" s="62"/>
      <c r="H15" s="62"/>
      <c r="I15" s="63">
        <v>30</v>
      </c>
      <c r="J15" s="88" t="str">
        <f>UPPER(IF($I15="","",VLOOKUP($I15,PrepB!$A$13:$G$76,2,FALSE)))</f>
        <v>OUESLATI</v>
      </c>
      <c r="K15" s="88" t="str">
        <f>IF($I15="","",VLOOKUP($I15,PrepB!$A$13:$G$76,3,FALSE))</f>
        <v>MOHAMED AMIN</v>
      </c>
      <c r="L15" s="74" t="str">
        <f>UPPER(IF($I15="","",VLOOKUP($I15,PrepB!$A$13:$G$76,4,FALSE)))</f>
        <v>TUN</v>
      </c>
      <c r="M15" s="62"/>
      <c r="N15" s="62"/>
      <c r="O15" s="66"/>
      <c r="P15" s="62"/>
      <c r="Q15" s="101"/>
      <c r="R15" s="85"/>
      <c r="S15" s="106"/>
      <c r="V15" s="51" t="str">
        <f>UPPER(IF(OR(W15="a",W15="as"),X13,IF(OR(W15="b",W15="bs"),X17,)))</f>
        <v/>
      </c>
      <c r="W15" s="68"/>
      <c r="X15" s="71"/>
      <c r="Y15" s="70"/>
      <c r="AB15" s="107"/>
      <c r="AC15" s="72"/>
      <c r="AD15" s="73" t="str">
        <f>UPPER(IF(OR(AC15="a",AC15="as"),AB13,IF(OR(AC15="b",AC15="bs"),AB17,)))</f>
        <v/>
      </c>
    </row>
    <row r="16" spans="1:31" ht="9" customHeight="1" x14ac:dyDescent="0.2">
      <c r="B16" s="61"/>
      <c r="C16" s="85"/>
      <c r="D16" s="62"/>
      <c r="E16" s="85"/>
      <c r="F16" s="62"/>
      <c r="G16" s="74"/>
      <c r="H16" s="75" t="str">
        <f>UPPER(IF(OR(M16="a",M16="as"),J17,IF(OR(M16="b",M16="bs"),J15,)))</f>
        <v>MHWANDAGARA</v>
      </c>
      <c r="I16" s="98"/>
      <c r="J16" s="78"/>
      <c r="K16" s="78"/>
      <c r="L16" s="78"/>
      <c r="M16" s="79" t="s">
        <v>57</v>
      </c>
      <c r="N16" s="99" t="str">
        <f>UPPER(IF(OR(M16="a",M16="as"),J15,IF(OR(M16="b",M16="bs"),J17,)))</f>
        <v>OUESLATI</v>
      </c>
      <c r="O16" s="66"/>
      <c r="P16" s="62"/>
      <c r="Q16" s="101"/>
      <c r="R16" s="85"/>
      <c r="S16" s="108"/>
      <c r="V16" s="52"/>
      <c r="W16" s="82"/>
      <c r="X16" s="71"/>
      <c r="Z16" s="47" t="str">
        <f>UPPER(IF(OR(O26="a",O26="as"),N28,IF(OR(O26="b",O26="bs"),N24,)))</f>
        <v/>
      </c>
      <c r="AB16" s="109"/>
      <c r="AC16" s="83"/>
      <c r="AD16" s="110"/>
    </row>
    <row r="17" spans="2:31" ht="9" customHeight="1" x14ac:dyDescent="0.2">
      <c r="B17" s="61"/>
      <c r="C17" s="85"/>
      <c r="D17" s="111"/>
      <c r="E17" s="112"/>
      <c r="F17" s="62"/>
      <c r="G17" s="85"/>
      <c r="H17" s="86"/>
      <c r="I17" s="87">
        <v>21</v>
      </c>
      <c r="J17" s="88" t="str">
        <f>UPPER(IF($I17="","",VLOOKUP($I17,PrepB!$A$13:$G$76,2,FALSE)))</f>
        <v>MHWANDAGARA</v>
      </c>
      <c r="K17" s="88" t="str">
        <f>IF($I17="","",VLOOKUP($I17,PrepB!$A$13:$G$76,3,FALSE))</f>
        <v>TAKURA</v>
      </c>
      <c r="L17" s="74" t="str">
        <f>UPPER(IF($I17="","",VLOOKUP($I17,PrepB!$A$13:$G$76,4,FALSE)))</f>
        <v>ZIM</v>
      </c>
      <c r="M17" s="89"/>
      <c r="N17" s="62" t="s">
        <v>282</v>
      </c>
      <c r="O17" s="90"/>
      <c r="P17" s="85"/>
      <c r="Q17" s="101"/>
      <c r="R17" s="85"/>
      <c r="S17" s="108"/>
      <c r="V17" s="113"/>
      <c r="W17" s="91"/>
      <c r="X17" s="102" t="str">
        <f>UPPER(IF(OR(AA17="a",AA17="as"),Z18,IF(OR(AA17="b",AA17="bs"),Z16,)))</f>
        <v/>
      </c>
      <c r="Y17" s="52"/>
      <c r="Z17" s="53"/>
      <c r="AA17" s="54"/>
      <c r="AB17" s="73" t="str">
        <f>UPPER(IF(OR(AA17="a",AA17="as"),Z16,IF(OR(AA17="b",AA17="bs"),Z18,)))</f>
        <v/>
      </c>
      <c r="AC17" s="59"/>
      <c r="AD17" s="114"/>
    </row>
    <row r="18" spans="2:31" ht="9" customHeight="1" x14ac:dyDescent="0.2">
      <c r="B18" s="61"/>
      <c r="C18" s="85"/>
      <c r="D18" s="93"/>
      <c r="E18" s="115"/>
      <c r="F18" s="75" t="str">
        <f>UPPER(IF(OR(G18="a",G18="as"),H16,IF(OR(G18="b",G18="bs"),H20,)))</f>
        <v/>
      </c>
      <c r="G18" s="92"/>
      <c r="H18" s="93"/>
      <c r="I18" s="62"/>
      <c r="J18" s="62"/>
      <c r="K18" s="62"/>
      <c r="L18" s="62"/>
      <c r="M18" s="62"/>
      <c r="N18" s="93"/>
      <c r="O18" s="94"/>
      <c r="P18" s="95" t="str">
        <f>UPPER(IF(OR(O18="a",O18="as"),N16,IF(OR(O18="b",O18="bs"),N20,)))</f>
        <v/>
      </c>
      <c r="Q18" s="100"/>
      <c r="R18" s="85"/>
      <c r="S18" s="108"/>
      <c r="V18" s="113"/>
      <c r="Y18" s="58"/>
      <c r="Z18" s="47" t="str">
        <f>UPPER(IF(OR(O34="a",O34="as"),N36,IF(OR(O34="b",O34="bs"),N32,)))</f>
        <v/>
      </c>
      <c r="AA18" s="59"/>
      <c r="AB18" s="81"/>
      <c r="AD18" s="114"/>
    </row>
    <row r="19" spans="2:31" ht="9" customHeight="1" x14ac:dyDescent="0.2">
      <c r="B19" s="61"/>
      <c r="C19" s="85"/>
      <c r="D19" s="62"/>
      <c r="E19" s="62"/>
      <c r="F19" s="86"/>
      <c r="G19" s="85"/>
      <c r="H19" s="62"/>
      <c r="I19" s="63">
        <v>27</v>
      </c>
      <c r="J19" s="88" t="str">
        <f>UPPER(IF($I19="","",VLOOKUP($I19,PrepB!$A$13:$G$76,2,FALSE)))</f>
        <v>KICHOU</v>
      </c>
      <c r="K19" s="88" t="str">
        <f>IF($I19="","",VLOOKUP($I19,PrepB!$A$13:$G$76,3,FALSE))</f>
        <v>MOHAMED SLIMANE</v>
      </c>
      <c r="L19" s="74" t="str">
        <f>UPPER(IF($I19="","",VLOOKUP($I19,PrepB!$A$13:$G$76,4,FALSE)))</f>
        <v>ALG</v>
      </c>
      <c r="M19" s="62"/>
      <c r="N19" s="62"/>
      <c r="O19" s="66"/>
      <c r="P19" s="85"/>
      <c r="Q19" s="66"/>
      <c r="R19" s="62"/>
      <c r="S19" s="108"/>
      <c r="V19" s="116" t="str">
        <f>UPPER(IF(OR(W19="a",W19="as"),V15,IF(OR(W19="b",W19="bs"),V23,)))</f>
        <v/>
      </c>
      <c r="W19" s="117"/>
      <c r="X19" s="69"/>
      <c r="AB19" s="107"/>
      <c r="AC19" s="117"/>
      <c r="AD19" s="73" t="str">
        <f>UPPER(IF(OR(AC19="a",AC19="as"),AD15,IF(OR(AC19="b",AC19="bs"),AD23,)))</f>
        <v/>
      </c>
      <c r="AE19" s="118"/>
    </row>
    <row r="20" spans="2:31" ht="9" customHeight="1" x14ac:dyDescent="0.2">
      <c r="B20" s="61"/>
      <c r="C20" s="85"/>
      <c r="D20" s="62"/>
      <c r="E20" s="62"/>
      <c r="F20" s="62"/>
      <c r="G20" s="97"/>
      <c r="H20" s="75" t="str">
        <f>UPPER(IF(OR(M20="a",M20="as"),J21,IF(OR(M20="b",M20="bs"),J19,)))</f>
        <v>KICHOU</v>
      </c>
      <c r="I20" s="98"/>
      <c r="J20" s="78"/>
      <c r="K20" s="78"/>
      <c r="L20" s="78"/>
      <c r="M20" s="79" t="s">
        <v>60</v>
      </c>
      <c r="N20" s="80" t="str">
        <f>UPPER(IF(OR(M20="a",M20="as"),J19,IF(OR(M20="b",M20="bs"),J21,)))</f>
        <v>EL KORDY</v>
      </c>
      <c r="O20" s="100"/>
      <c r="P20" s="85"/>
      <c r="Q20" s="66"/>
      <c r="R20" s="62"/>
      <c r="S20" s="108"/>
      <c r="V20" s="119"/>
      <c r="X20" s="69"/>
      <c r="Z20" s="47" t="str">
        <f>UPPER(IF(OR(O42="a",O42="as"),N44,IF(OR(O42="b",O42="bs"),N40,)))</f>
        <v/>
      </c>
      <c r="AB20" s="109"/>
      <c r="AD20" s="120"/>
    </row>
    <row r="21" spans="2:31" ht="9" customHeight="1" x14ac:dyDescent="0.2">
      <c r="B21" s="61"/>
      <c r="C21" s="121"/>
      <c r="D21" s="62"/>
      <c r="E21" s="62"/>
      <c r="F21" s="62"/>
      <c r="G21" s="62"/>
      <c r="H21" s="62"/>
      <c r="I21" s="87">
        <v>7</v>
      </c>
      <c r="J21" s="64" t="str">
        <f>UPPER(IF($I21="","",VLOOKUP($I21,PrepB!$A$13:$G$76,2,FALSE)))</f>
        <v>EL KORDY</v>
      </c>
      <c r="K21" s="64" t="str">
        <f>IF($I21="","",VLOOKUP($I21,PrepB!$A$13:$G$76,3,FALSE))</f>
        <v>HADY</v>
      </c>
      <c r="L21" s="65" t="str">
        <f>UPPER(IF($I21="","",VLOOKUP($I21,PrepB!$A$13:$G$76,4,FALSE)))</f>
        <v>EGY</v>
      </c>
      <c r="M21" s="89"/>
      <c r="N21" s="62" t="s">
        <v>281</v>
      </c>
      <c r="O21" s="66"/>
      <c r="P21" s="62"/>
      <c r="Q21" s="66"/>
      <c r="R21" s="93"/>
      <c r="S21" s="108"/>
      <c r="V21" s="113"/>
      <c r="X21" s="51" t="str">
        <f>UPPER(IF(OR(AA21="a",AA21="as"),Z22,IF(OR(AA21="b",AA21="bs"),Z20,)))</f>
        <v/>
      </c>
      <c r="Y21" s="52"/>
      <c r="Z21" s="53"/>
      <c r="AA21" s="54"/>
      <c r="AB21" s="73" t="str">
        <f>UPPER(IF(OR(AA21="a",AA21="as"),Z20,IF(OR(AA21="b",AA21="bs"),Z22,)))</f>
        <v/>
      </c>
      <c r="AC21" s="55"/>
      <c r="AD21" s="114"/>
    </row>
    <row r="22" spans="2:31" ht="9" customHeight="1" x14ac:dyDescent="0.2">
      <c r="B22" s="99" t="str">
        <f>UPPER(IF(OR(C22="a",C22="as"),D14,IF(OR(C22="b",C22="bs"),D30,)))</f>
        <v/>
      </c>
      <c r="C22" s="92"/>
      <c r="D22" s="93"/>
      <c r="E22" s="93"/>
      <c r="F22" s="62"/>
      <c r="G22" s="93"/>
      <c r="H22" s="62"/>
      <c r="I22" s="62"/>
      <c r="J22" s="62"/>
      <c r="K22" s="62"/>
      <c r="L22" s="62"/>
      <c r="M22" s="62"/>
      <c r="N22" s="62"/>
      <c r="O22" s="66"/>
      <c r="P22" s="62"/>
      <c r="Q22" s="66"/>
      <c r="R22" s="93"/>
      <c r="S22" s="104"/>
      <c r="T22" s="80" t="str">
        <f>UPPER(IF(OR(S22="a",S22="as"),R14,IF(OR(S22="b",S22="bs"),R30,)))</f>
        <v/>
      </c>
      <c r="V22" s="113"/>
      <c r="W22" s="56"/>
      <c r="X22" s="57"/>
      <c r="Y22" s="58"/>
      <c r="Z22" s="47" t="str">
        <f>UPPER(IF(OR(O50="a",O50="as"),N52,IF(OR(O50="b",O50="bs"),N48,)))</f>
        <v/>
      </c>
      <c r="AA22" s="59"/>
      <c r="AB22" s="105"/>
      <c r="AC22" s="60"/>
      <c r="AD22" s="114"/>
    </row>
    <row r="23" spans="2:31" ht="9" customHeight="1" x14ac:dyDescent="0.2">
      <c r="B23" s="96"/>
      <c r="C23" s="85"/>
      <c r="D23" s="62"/>
      <c r="E23" s="62"/>
      <c r="F23" s="62"/>
      <c r="G23" s="62"/>
      <c r="H23" s="62"/>
      <c r="I23" s="63">
        <v>2</v>
      </c>
      <c r="J23" s="64" t="str">
        <f>UPPER(IF($I23="","",VLOOKUP($I23,PrepB!$A$13:$G$76,2,FALSE)))</f>
        <v xml:space="preserve">DLIMI </v>
      </c>
      <c r="K23" s="64" t="str">
        <f>IF($I23="","",VLOOKUP($I23,PrepB!$A$13:$G$76,3,FALSE))</f>
        <v>YASSINE</v>
      </c>
      <c r="L23" s="65" t="str">
        <f>UPPER(IF($I23="","",VLOOKUP($I23,PrepB!$A$13:$G$76,4,FALSE)))</f>
        <v>MAR</v>
      </c>
      <c r="M23" s="62"/>
      <c r="N23" s="62"/>
      <c r="O23" s="66"/>
      <c r="P23" s="62"/>
      <c r="Q23" s="66"/>
      <c r="R23" s="62"/>
      <c r="S23" s="108"/>
      <c r="T23" s="85"/>
      <c r="U23" s="122"/>
      <c r="V23" s="123" t="str">
        <f>UPPER(IF(OR(W23="a",W23="as"),X21,IF(OR(W23="b",W23="bs"),X25,)))</f>
        <v/>
      </c>
      <c r="W23" s="68"/>
      <c r="X23" s="71"/>
      <c r="Y23" s="70"/>
      <c r="AB23" s="107"/>
      <c r="AC23" s="72"/>
      <c r="AD23" s="73" t="str">
        <f>UPPER(IF(OR(AC23="a",AC23="as"),AB21,IF(OR(AC23="b",AC23="bs"),AB25,)))</f>
        <v/>
      </c>
      <c r="AE23" s="118"/>
    </row>
    <row r="24" spans="2:31" ht="9" customHeight="1" x14ac:dyDescent="0.2">
      <c r="B24" s="124"/>
      <c r="C24" s="85"/>
      <c r="D24" s="62"/>
      <c r="E24" s="62"/>
      <c r="F24" s="62"/>
      <c r="G24" s="74"/>
      <c r="H24" s="75" t="str">
        <f>UPPER(IF(OR(M24="a",M24="as"),J25,IF(OR(M24="b",M24="bs"),J23,)))</f>
        <v>HERMASSI</v>
      </c>
      <c r="I24" s="98"/>
      <c r="J24" s="78"/>
      <c r="K24" s="78"/>
      <c r="L24" s="78"/>
      <c r="M24" s="79" t="s">
        <v>57</v>
      </c>
      <c r="N24" s="80" t="str">
        <f>UPPER(IF(OR(M24="a",M24="as"),J23,IF(OR(M24="b",M24="bs"),J25,)))</f>
        <v xml:space="preserve">DLIMI </v>
      </c>
      <c r="O24" s="66"/>
      <c r="P24" s="62"/>
      <c r="Q24" s="66"/>
      <c r="R24" s="62"/>
      <c r="S24" s="108"/>
      <c r="T24" s="114"/>
      <c r="W24" s="82"/>
      <c r="X24" s="69"/>
      <c r="Z24" s="47" t="str">
        <f>UPPER(IF(OR(O58="a",O58="as"),N60,IF(OR(O58="b",O58="bs"),N56,)))</f>
        <v/>
      </c>
      <c r="AB24" s="109"/>
      <c r="AC24" s="83"/>
      <c r="AD24" s="125"/>
    </row>
    <row r="25" spans="2:31" ht="9" customHeight="1" x14ac:dyDescent="0.2">
      <c r="B25" s="124"/>
      <c r="C25" s="85"/>
      <c r="D25" s="62"/>
      <c r="E25" s="62"/>
      <c r="F25" s="62"/>
      <c r="G25" s="85"/>
      <c r="H25" s="86"/>
      <c r="I25" s="87">
        <v>31</v>
      </c>
      <c r="J25" s="88" t="str">
        <f>UPPER(IF($I25="","",VLOOKUP($I25,PrepB!$A$13:$G$76,2,FALSE)))</f>
        <v>HERMASSI</v>
      </c>
      <c r="K25" s="88" t="str">
        <f>IF($I25="","",VLOOKUP($I25,PrepB!$A$13:$G$76,3,FALSE))</f>
        <v>RAYEN</v>
      </c>
      <c r="L25" s="74" t="str">
        <f>UPPER(IF($I25="","",VLOOKUP($I25,PrepB!$A$13:$G$76,4,FALSE)))</f>
        <v>TUN</v>
      </c>
      <c r="M25" s="89"/>
      <c r="N25" s="62" t="s">
        <v>278</v>
      </c>
      <c r="O25" s="90"/>
      <c r="P25" s="85"/>
      <c r="Q25" s="66"/>
      <c r="R25" s="62"/>
      <c r="S25" s="108"/>
      <c r="T25" s="114"/>
      <c r="W25" s="91"/>
      <c r="X25" s="102" t="str">
        <f>UPPER(IF(OR(AA25="a",AA25="as"),Z26,IF(OR(AA25="b",AA25="bs"),Z24,)))</f>
        <v/>
      </c>
      <c r="Y25" s="52"/>
      <c r="Z25" s="53"/>
      <c r="AA25" s="54"/>
      <c r="AB25" s="73" t="str">
        <f>UPPER(IF(OR(AA25="a",AA25="as"),Z24,IF(OR(AA25="b",AA25="bs"),Z26,)))</f>
        <v/>
      </c>
      <c r="AC25" s="59"/>
      <c r="AD25" s="39"/>
    </row>
    <row r="26" spans="2:31" ht="9" customHeight="1" x14ac:dyDescent="0.2">
      <c r="B26" s="124"/>
      <c r="C26" s="85"/>
      <c r="D26" s="62"/>
      <c r="E26" s="62"/>
      <c r="F26" s="75" t="str">
        <f>UPPER(IF(OR(G26="a",G26="as"),H24,IF(OR(G26="b",G26="bs"),H28,)))</f>
        <v/>
      </c>
      <c r="G26" s="92"/>
      <c r="H26" s="93"/>
      <c r="I26" s="62"/>
      <c r="J26" s="62"/>
      <c r="K26" s="62"/>
      <c r="L26" s="62"/>
      <c r="M26" s="62"/>
      <c r="N26" s="93"/>
      <c r="O26" s="94"/>
      <c r="P26" s="95" t="str">
        <f>UPPER(IF(OR(O26="a",O26="as"),N24,IF(OR(O26="b",O26="bs"),N28,)))</f>
        <v/>
      </c>
      <c r="Q26" s="66"/>
      <c r="R26" s="62"/>
      <c r="S26" s="108"/>
      <c r="T26" s="114"/>
      <c r="Y26" s="58"/>
      <c r="Z26" s="47" t="str">
        <f>UPPER(IF(OR(O66="a",O66="as"),N68,IF(OR(O66="b",O66="bs"),N64,)))</f>
        <v/>
      </c>
      <c r="AA26" s="59"/>
      <c r="AB26" s="81"/>
      <c r="AD26" s="39"/>
    </row>
    <row r="27" spans="2:31" ht="9" customHeight="1" x14ac:dyDescent="0.2">
      <c r="B27" s="124"/>
      <c r="C27" s="85"/>
      <c r="D27" s="62"/>
      <c r="E27" s="96"/>
      <c r="F27" s="86"/>
      <c r="G27" s="85"/>
      <c r="H27" s="62"/>
      <c r="I27" s="63">
        <v>19</v>
      </c>
      <c r="J27" s="88" t="str">
        <f>UPPER(IF($I27="","",VLOOKUP($I27,PrepB!$A$13:$G$76,2,FALSE)))</f>
        <v>ALI MOUSSA</v>
      </c>
      <c r="K27" s="88" t="str">
        <f>IF($I27="","",VLOOKUP($I27,PrepB!$A$13:$G$76,3,FALSE))</f>
        <v>AYMEN ABDERRAHMENE</v>
      </c>
      <c r="L27" s="74" t="str">
        <f>UPPER(IF($I27="","",VLOOKUP($I27,PrepB!$A$13:$G$76,4,FALSE)))</f>
        <v>ALG</v>
      </c>
      <c r="M27" s="62"/>
      <c r="N27" s="62"/>
      <c r="O27" s="66"/>
      <c r="P27" s="85"/>
      <c r="Q27" s="90"/>
      <c r="R27" s="85"/>
      <c r="S27" s="108"/>
      <c r="T27" s="114"/>
      <c r="V27" s="126"/>
      <c r="W27" s="126"/>
      <c r="X27" s="126"/>
      <c r="Y27" s="127"/>
      <c r="Z27" s="39" t="s">
        <v>61</v>
      </c>
      <c r="AB27" s="126"/>
      <c r="AC27" s="126"/>
      <c r="AD27" s="126"/>
    </row>
    <row r="28" spans="2:31" ht="9" customHeight="1" x14ac:dyDescent="0.2">
      <c r="B28" s="124"/>
      <c r="C28" s="85"/>
      <c r="D28" s="62"/>
      <c r="E28" s="85"/>
      <c r="F28" s="62"/>
      <c r="G28" s="97"/>
      <c r="H28" s="75" t="str">
        <f>UPPER(IF(OR(M28="a",M28="as"),J29,IF(OR(M28="b",M28="bs"),J27,)))</f>
        <v>SALESHANDO</v>
      </c>
      <c r="I28" s="98"/>
      <c r="J28" s="78"/>
      <c r="K28" s="78"/>
      <c r="L28" s="78"/>
      <c r="M28" s="79" t="s">
        <v>57</v>
      </c>
      <c r="N28" s="99" t="str">
        <f>UPPER(IF(OR(M28="a",M28="as"),J27,IF(OR(M28="b",M28="bs"),J29,)))</f>
        <v>ALI MOUSSA</v>
      </c>
      <c r="O28" s="100"/>
      <c r="P28" s="85"/>
      <c r="Q28" s="101"/>
      <c r="R28" s="85"/>
      <c r="S28" s="108"/>
      <c r="T28" s="114"/>
      <c r="Z28" s="47" t="str">
        <f>UPPER(IF(OR(E14="a",E14="as"),F18,IF(OR(E14="b",E14="bs"),F10,)))</f>
        <v/>
      </c>
      <c r="AB28" s="128"/>
    </row>
    <row r="29" spans="2:31" ht="9" customHeight="1" x14ac:dyDescent="0.2">
      <c r="B29" s="124"/>
      <c r="C29" s="85"/>
      <c r="D29" s="62"/>
      <c r="E29" s="85"/>
      <c r="F29" s="62"/>
      <c r="G29" s="62"/>
      <c r="H29" s="62"/>
      <c r="I29" s="87">
        <v>24</v>
      </c>
      <c r="J29" s="88" t="str">
        <f>UPPER(IF($I29="","",VLOOKUP($I29,PrepB!$A$13:$G$76,2,FALSE)))</f>
        <v>SALESHANDO</v>
      </c>
      <c r="K29" s="88" t="str">
        <f>IF($I29="","",VLOOKUP($I29,PrepB!$A$13:$G$76,3,FALSE))</f>
        <v>LOAGO</v>
      </c>
      <c r="L29" s="74" t="str">
        <f>UPPER(IF($I29="","",VLOOKUP($I29,PrepB!$A$13:$G$76,4,FALSE)))</f>
        <v>BOT</v>
      </c>
      <c r="M29" s="89"/>
      <c r="N29" s="62" t="s">
        <v>283</v>
      </c>
      <c r="O29" s="66"/>
      <c r="P29" s="62"/>
      <c r="Q29" s="101"/>
      <c r="R29" s="85"/>
      <c r="S29" s="108"/>
      <c r="T29" s="114"/>
      <c r="U29" s="129" t="s">
        <v>62</v>
      </c>
      <c r="V29" s="48"/>
      <c r="W29" s="48"/>
      <c r="X29" s="51" t="str">
        <f>UPPER(IF(OR(AA29="a",AA29="as"),Z30,IF(OR(AA29="b",AA29="bs"),Z28,)))</f>
        <v/>
      </c>
      <c r="Y29" s="52"/>
      <c r="Z29" s="53"/>
      <c r="AA29" s="54"/>
      <c r="AB29" s="51" t="str">
        <f>UPPER(IF(OR(AA29="a",AA29="as"),Z28,IF(OR(AA29="b",AA29="bs"),Z30,)))</f>
        <v/>
      </c>
      <c r="AD29" s="388" t="s">
        <v>63</v>
      </c>
      <c r="AE29" s="388"/>
    </row>
    <row r="30" spans="2:31" ht="9" customHeight="1" x14ac:dyDescent="0.2">
      <c r="B30" s="124"/>
      <c r="C30" s="97"/>
      <c r="D30" s="75" t="str">
        <f>UPPER(IF(OR(E30="a",E30="as"),F26,IF(OR(E30="b",E30="bs"),F34,)))</f>
        <v/>
      </c>
      <c r="E30" s="92"/>
      <c r="F30" s="93"/>
      <c r="G30" s="93"/>
      <c r="H30" s="62"/>
      <c r="I30" s="62"/>
      <c r="J30" s="62"/>
      <c r="K30" s="62"/>
      <c r="L30" s="62"/>
      <c r="M30" s="62"/>
      <c r="N30" s="62"/>
      <c r="O30" s="66"/>
      <c r="P30" s="93"/>
      <c r="Q30" s="104"/>
      <c r="R30" s="80" t="str">
        <f>UPPER(IF(OR(Q30="a",Q30="as"),P26,IF(OR(Q30="b",Q30="bs"),P34,)))</f>
        <v/>
      </c>
      <c r="S30" s="89"/>
      <c r="T30" s="114"/>
      <c r="W30" s="56"/>
      <c r="X30" s="57"/>
      <c r="Y30" s="58"/>
      <c r="Z30" s="47" t="str">
        <f>UPPER(IF(OR(E30="a",E30="as"),F34,IF(OR(E30="b",E30="bs"),F26,)))</f>
        <v/>
      </c>
      <c r="AA30" s="59"/>
      <c r="AB30" s="57"/>
      <c r="AC30" s="60"/>
    </row>
    <row r="31" spans="2:31" ht="9" customHeight="1" x14ac:dyDescent="0.2">
      <c r="B31" s="124"/>
      <c r="C31" s="62"/>
      <c r="D31" s="62"/>
      <c r="E31" s="85"/>
      <c r="F31" s="62"/>
      <c r="G31" s="62"/>
      <c r="H31" s="62"/>
      <c r="I31" s="63">
        <v>11</v>
      </c>
      <c r="J31" s="88" t="str">
        <f>UPPER(IF($I31="","",VLOOKUP($I31,PrepB!$A$13:$G$76,2,FALSE)))</f>
        <v xml:space="preserve">ZAKI </v>
      </c>
      <c r="K31" s="88" t="str">
        <f>IF($I31="","",VLOOKUP($I31,PrepB!$A$13:$G$76,3,FALSE))</f>
        <v>AHMED</v>
      </c>
      <c r="L31" s="74" t="str">
        <f>UPPER(IF($I31="","",VLOOKUP($I31,PrepB!$A$13:$G$76,4,FALSE)))</f>
        <v>EGY</v>
      </c>
      <c r="M31" s="62"/>
      <c r="N31" s="62"/>
      <c r="O31" s="66"/>
      <c r="P31" s="62"/>
      <c r="Q31" s="101"/>
      <c r="R31" s="85"/>
      <c r="S31" s="62"/>
      <c r="T31" s="114"/>
      <c r="V31" s="67" t="str">
        <f>UPPER(IF(OR(W31="a",W31="as"),X29,IF(OR(W31="b",W31="bs"),X33,)))</f>
        <v/>
      </c>
      <c r="W31" s="130"/>
      <c r="X31" s="69"/>
      <c r="Y31" s="70"/>
      <c r="AB31" s="71"/>
      <c r="AC31" s="72"/>
      <c r="AD31" s="73" t="str">
        <f>UPPER(IF(OR(AC31="a",AC31="as"),AB29,IF(OR(AC31="b",AC31="bs"),AB33,)))</f>
        <v/>
      </c>
    </row>
    <row r="32" spans="2:31" ht="9" customHeight="1" x14ac:dyDescent="0.2">
      <c r="B32" s="124"/>
      <c r="C32" s="62"/>
      <c r="D32" s="62"/>
      <c r="E32" s="85"/>
      <c r="F32" s="62"/>
      <c r="G32" s="74"/>
      <c r="H32" s="75" t="str">
        <f>UPPER(IF(OR(M32="a",M32="as"),J33,IF(OR(M32="b",M32="bs"),J31,)))</f>
        <v>LOUW</v>
      </c>
      <c r="I32" s="98"/>
      <c r="J32" s="78"/>
      <c r="K32" s="78"/>
      <c r="L32" s="78"/>
      <c r="M32" s="79" t="s">
        <v>277</v>
      </c>
      <c r="N32" s="99" t="str">
        <f>UPPER(IF(OR(M32="a",M32="as"),J31,IF(OR(M32="b",M32="bs"),J33,)))</f>
        <v xml:space="preserve">ZAKI </v>
      </c>
      <c r="O32" s="66"/>
      <c r="P32" s="62"/>
      <c r="Q32" s="101"/>
      <c r="R32" s="85"/>
      <c r="S32" s="62"/>
      <c r="T32" s="114"/>
      <c r="V32" s="131"/>
      <c r="W32" s="82"/>
      <c r="X32" s="69"/>
      <c r="Y32" s="47"/>
      <c r="Z32" s="47" t="str">
        <f>UPPER(IF(OR(E46="a",E46="as"),F50,IF(OR(E46="b",E46="bs"),F42,)))</f>
        <v/>
      </c>
      <c r="AA32" s="55"/>
      <c r="AB32" s="69"/>
      <c r="AC32" s="83"/>
      <c r="AD32" s="125"/>
    </row>
    <row r="33" spans="2:31" ht="9" customHeight="1" x14ac:dyDescent="0.2">
      <c r="B33" s="124"/>
      <c r="C33" s="62"/>
      <c r="D33" s="62"/>
      <c r="E33" s="85"/>
      <c r="F33" s="62"/>
      <c r="G33" s="85"/>
      <c r="H33" s="86"/>
      <c r="I33" s="87">
        <v>22</v>
      </c>
      <c r="J33" s="88" t="str">
        <f>UPPER(IF($I33="","",VLOOKUP($I33,PrepB!$A$13:$G$76,2,FALSE)))</f>
        <v>LOUW</v>
      </c>
      <c r="K33" s="88" t="str">
        <f>IF($I33="","",VLOOKUP($I33,PrepB!$A$13:$G$76,3,FALSE))</f>
        <v>GEORGE</v>
      </c>
      <c r="L33" s="74" t="str">
        <f>UPPER(IF($I33="","",VLOOKUP($I33,PrepB!$A$13:$G$76,4,FALSE)))</f>
        <v>NAM</v>
      </c>
      <c r="M33" s="89"/>
      <c r="N33" s="62"/>
      <c r="O33" s="90"/>
      <c r="P33" s="85"/>
      <c r="Q33" s="101"/>
      <c r="R33" s="85"/>
      <c r="S33" s="62"/>
      <c r="T33" s="114"/>
      <c r="W33" s="91"/>
      <c r="X33" s="51" t="str">
        <f>UPPER(IF(OR(AA33="a",AA33="as"),Z34,IF(OR(AA33="b",AA33="bs"),Z32,)))</f>
        <v/>
      </c>
      <c r="Y33" s="113"/>
      <c r="Z33" s="70"/>
      <c r="AA33" s="72"/>
      <c r="AB33" s="51" t="str">
        <f>UPPER(IF(OR(AA33="a",AA33="as"),Z32,IF(OR(AA33="b",AA33="bs"),Z34,)))</f>
        <v/>
      </c>
      <c r="AC33" s="59"/>
    </row>
    <row r="34" spans="2:31" ht="9" customHeight="1" x14ac:dyDescent="0.2">
      <c r="B34" s="124"/>
      <c r="C34" s="62"/>
      <c r="D34" s="62"/>
      <c r="E34" s="97"/>
      <c r="F34" s="75" t="str">
        <f>UPPER(IF(OR(G34="a",G34="as"),H32,IF(OR(G34="b",G34="bs"),H36,)))</f>
        <v/>
      </c>
      <c r="G34" s="92"/>
      <c r="H34" s="93"/>
      <c r="I34" s="62"/>
      <c r="J34" s="132"/>
      <c r="K34" s="132"/>
      <c r="L34" s="62"/>
      <c r="M34" s="62"/>
      <c r="N34" s="62"/>
      <c r="O34" s="94"/>
      <c r="P34" s="95" t="str">
        <f>UPPER(IF(OR(O34="a",O34="as"),N32,IF(OR(O34="b",O34="bs"),N36,)))</f>
        <v/>
      </c>
      <c r="Q34" s="100"/>
      <c r="R34" s="85"/>
      <c r="S34" s="62"/>
      <c r="T34" s="114"/>
      <c r="Y34" s="58"/>
      <c r="Z34" s="47" t="str">
        <f>UPPER(IF(OR(E62="a",E62="as"),F66,IF(OR(E62="b",E62="bs"),F58,)))</f>
        <v/>
      </c>
      <c r="AA34" s="59"/>
      <c r="AD34" s="39"/>
    </row>
    <row r="35" spans="2:31" ht="9" customHeight="1" x14ac:dyDescent="0.2">
      <c r="B35" s="382" t="s">
        <v>64</v>
      </c>
      <c r="C35" s="383"/>
      <c r="D35" s="383"/>
      <c r="E35" s="133"/>
      <c r="F35" s="86"/>
      <c r="G35" s="85"/>
      <c r="H35" s="62"/>
      <c r="I35" s="63">
        <v>13</v>
      </c>
      <c r="J35" s="88" t="str">
        <f>UPPER(IF($I35="","",VLOOKUP($I35,PrepB!$A$13:$G$76,2,FALSE)))</f>
        <v xml:space="preserve">SIBANDA </v>
      </c>
      <c r="K35" s="88" t="str">
        <f>IF($I35="","",VLOOKUP($I35,PrepB!$A$13:$G$76,3,FALSE))</f>
        <v>ETHAN DENZEL</v>
      </c>
      <c r="L35" s="74" t="str">
        <f>UPPER(IF($I35="","",VLOOKUP($I35,PrepB!$A$13:$G$76,4,FALSE)))</f>
        <v>EGY</v>
      </c>
      <c r="M35" s="62"/>
      <c r="N35" s="93"/>
      <c r="O35" s="66"/>
      <c r="P35" s="85"/>
      <c r="Q35" s="66"/>
      <c r="R35" s="62"/>
      <c r="S35" s="62"/>
      <c r="T35" s="114"/>
      <c r="Y35" s="134"/>
      <c r="Z35" s="134"/>
      <c r="AA35" s="134"/>
      <c r="AB35" s="37"/>
      <c r="AC35" s="37"/>
    </row>
    <row r="36" spans="2:31" ht="9" customHeight="1" x14ac:dyDescent="0.2">
      <c r="B36" s="124"/>
      <c r="C36" s="62"/>
      <c r="D36" s="62"/>
      <c r="E36" s="62"/>
      <c r="F36" s="62"/>
      <c r="G36" s="97"/>
      <c r="H36" s="75" t="str">
        <f>UPPER(IF(OR(M36="a",M36="as"),J37,IF(OR(M36="b",M36="bs"),J35,)))</f>
        <v xml:space="preserve">SIBANDA </v>
      </c>
      <c r="I36" s="98"/>
      <c r="J36" s="78"/>
      <c r="K36" s="78"/>
      <c r="L36" s="78"/>
      <c r="M36" s="79" t="s">
        <v>279</v>
      </c>
      <c r="N36" s="80" t="str">
        <f>UPPER(IF(OR(M36="a",M36="as"),J35,IF(OR(M36="b",M36="bs"),J37,)))</f>
        <v xml:space="preserve">LABBENE </v>
      </c>
      <c r="O36" s="100"/>
      <c r="P36" s="85"/>
      <c r="Q36" s="66"/>
      <c r="R36" s="62"/>
      <c r="S36" s="62"/>
      <c r="T36" s="114"/>
      <c r="Y36" s="40"/>
      <c r="Z36" s="37"/>
      <c r="AA36" s="37"/>
      <c r="AB36" s="37"/>
      <c r="AC36" s="37"/>
    </row>
    <row r="37" spans="2:31" ht="9" customHeight="1" x14ac:dyDescent="0.2">
      <c r="B37" s="124"/>
      <c r="C37" s="62"/>
      <c r="D37" s="62"/>
      <c r="E37" s="62"/>
      <c r="F37" s="62"/>
      <c r="G37" s="62"/>
      <c r="H37" s="62"/>
      <c r="I37" s="87">
        <v>6</v>
      </c>
      <c r="J37" s="64" t="str">
        <f>UPPER(IF($I37="","",VLOOKUP($I37,PrepB!$A$13:$G$76,2,FALSE)))</f>
        <v xml:space="preserve">LABBENE </v>
      </c>
      <c r="K37" s="64" t="str">
        <f>IF($I37="","",VLOOKUP($I37,PrepB!$A$13:$G$76,3,FALSE))</f>
        <v>YOUSSEF</v>
      </c>
      <c r="L37" s="65" t="str">
        <f>UPPER(IF($I37="","",VLOOKUP($I37,PrepB!$A$13:$G$76,4,FALSE)))</f>
        <v>TUN</v>
      </c>
      <c r="M37" s="89"/>
      <c r="N37" s="62" t="s">
        <v>284</v>
      </c>
      <c r="O37" s="66"/>
      <c r="P37" s="62"/>
      <c r="Q37" s="66"/>
      <c r="R37" s="62"/>
      <c r="S37" s="62"/>
      <c r="T37" s="114"/>
      <c r="U37" s="70"/>
      <c r="X37" s="135"/>
      <c r="Y37" s="55"/>
      <c r="Z37" s="47" t="str">
        <f>UPPER(IF(OR(G10="a",G10="as"),H12,IF(OR(G10="b",G10="bs"),H8,)))</f>
        <v/>
      </c>
      <c r="AA37" s="49"/>
      <c r="AB37" s="37"/>
      <c r="AC37" s="37"/>
    </row>
    <row r="38" spans="2:31" ht="9" customHeight="1" x14ac:dyDescent="0.2">
      <c r="B38" s="95" t="str">
        <f>UPPER(IF(OR(C39="a",C39="as"),B22,IF(OR(C39="b",C39="bs"),B54,)))</f>
        <v/>
      </c>
      <c r="C38" s="74"/>
      <c r="D38" s="93"/>
      <c r="E38" s="93"/>
      <c r="F38" s="62"/>
      <c r="G38" s="93"/>
      <c r="H38" s="62"/>
      <c r="I38" s="62"/>
      <c r="J38" s="62"/>
      <c r="K38" s="62"/>
      <c r="L38" s="62"/>
      <c r="M38" s="62"/>
      <c r="N38" s="62"/>
      <c r="O38" s="66"/>
      <c r="P38" s="62"/>
      <c r="Q38" s="66"/>
      <c r="R38" s="62"/>
      <c r="S38" s="74"/>
      <c r="T38" s="136" t="str">
        <f>UPPER(IF(OR(S39="a",S39="as"),T22,IF(OR(S39="b",S39="bs"),T54,)))</f>
        <v/>
      </c>
      <c r="U38" s="113"/>
      <c r="V38" s="137" t="s">
        <v>65</v>
      </c>
      <c r="W38" s="55"/>
      <c r="X38" s="51" t="str">
        <f>UPPER(IF(OR(AA38="a",AA38="as"),Z39,IF(OR(AA38="b",AA38="bs"),Z37,)))</f>
        <v/>
      </c>
      <c r="Y38" s="82"/>
      <c r="Z38" s="70"/>
      <c r="AA38" s="138"/>
      <c r="AB38" s="51" t="str">
        <f>UPPER(IF(OR(AA38="a",AA38="as"),Z37,IF(OR(AA38="b",AA38="bs"),Z39,)))</f>
        <v/>
      </c>
      <c r="AD38" s="384" t="s">
        <v>66</v>
      </c>
      <c r="AE38" s="384"/>
    </row>
    <row r="39" spans="2:31" ht="9" customHeight="1" x14ac:dyDescent="0.2">
      <c r="B39" s="139"/>
      <c r="C39" s="94"/>
      <c r="D39" s="62"/>
      <c r="E39" s="62"/>
      <c r="F39" s="62"/>
      <c r="G39" s="62"/>
      <c r="H39" s="62"/>
      <c r="I39" s="63">
        <v>8</v>
      </c>
      <c r="J39" s="64" t="str">
        <f>UPPER(IF($I39="","",VLOOKUP($I39,PrepB!$A$13:$G$76,2,FALSE)))</f>
        <v>EL AMINE</v>
      </c>
      <c r="K39" s="64" t="str">
        <f>IF($I39="","",VLOOKUP($I39,PrepB!$A$13:$G$76,3,FALSE))</f>
        <v>HAMZA</v>
      </c>
      <c r="L39" s="65" t="str">
        <f>UPPER(IF($I39="","",VLOOKUP($I39,PrepB!$A$13:$G$76,4,FALSE)))</f>
        <v>MAR</v>
      </c>
      <c r="M39" s="62"/>
      <c r="N39" s="62"/>
      <c r="O39" s="66"/>
      <c r="P39" s="62"/>
      <c r="Q39" s="66"/>
      <c r="R39" s="93"/>
      <c r="S39" s="94"/>
      <c r="T39" s="140"/>
      <c r="W39" s="56"/>
      <c r="Y39" s="91"/>
      <c r="Z39" s="47" t="str">
        <f>UPPER(IF(OR(G18="a",G18="as"),H20,IF(OR(G18="b",G18="bs"),H16,)))</f>
        <v/>
      </c>
      <c r="AA39" s="141"/>
      <c r="AC39" s="142"/>
    </row>
    <row r="40" spans="2:31" ht="9" customHeight="1" x14ac:dyDescent="0.2">
      <c r="B40" s="124"/>
      <c r="C40" s="62"/>
      <c r="D40" s="62"/>
      <c r="E40" s="62"/>
      <c r="F40" s="62"/>
      <c r="G40" s="74"/>
      <c r="H40" s="75" t="str">
        <f>UPPER(IF(OR(M40="a",M40="as"),J41,IF(OR(M40="b",M40="bs"),J39,)))</f>
        <v xml:space="preserve">SHAH </v>
      </c>
      <c r="I40" s="98"/>
      <c r="J40" s="78"/>
      <c r="K40" s="78"/>
      <c r="L40" s="78"/>
      <c r="M40" s="79" t="s">
        <v>277</v>
      </c>
      <c r="N40" s="88" t="str">
        <f>UPPER(IF(OR(M40="a",M40="as"),J39,IF(OR(M40="b",M40="bs"),J41,)))</f>
        <v>EL AMINE</v>
      </c>
      <c r="O40" s="66"/>
      <c r="P40" s="62"/>
      <c r="Q40" s="66"/>
      <c r="R40" s="62"/>
      <c r="S40" s="62"/>
      <c r="T40" s="114"/>
      <c r="V40" s="51" t="str">
        <f>UPPER(IF(OR(W40="a",W40="as"),X38,IF(OR(W40="b",W40="bs"),X42,)))</f>
        <v/>
      </c>
      <c r="W40" s="130"/>
      <c r="X40" s="70"/>
      <c r="Y40" s="70"/>
      <c r="AB40" s="70"/>
      <c r="AC40" s="72"/>
      <c r="AD40" s="73" t="str">
        <f>UPPER(IF(OR(AC40="a",AC40="as"),AB38,IF(OR(AC40="b",AC40="bs"),AB42,)))</f>
        <v/>
      </c>
    </row>
    <row r="41" spans="2:31" ht="9" customHeight="1" x14ac:dyDescent="0.2">
      <c r="B41" s="124"/>
      <c r="C41" s="62"/>
      <c r="D41" s="84"/>
      <c r="E41" s="84"/>
      <c r="F41" s="62"/>
      <c r="G41" s="85"/>
      <c r="H41" s="86"/>
      <c r="I41" s="87">
        <v>14</v>
      </c>
      <c r="J41" s="88" t="str">
        <f>UPPER(IF($I41="","",VLOOKUP($I41,PrepB!$A$13:$G$76,2,FALSE)))</f>
        <v xml:space="preserve">SHAH </v>
      </c>
      <c r="K41" s="88" t="str">
        <f>IF($I41="","",VLOOKUP($I41,PrepB!$A$13:$G$76,3,FALSE))</f>
        <v>KAEL SHALIN</v>
      </c>
      <c r="L41" s="74" t="str">
        <f>UPPER(IF($I41="","",VLOOKUP($I41,PrepB!$A$13:$G$76,4,FALSE)))</f>
        <v>KEN</v>
      </c>
      <c r="M41" s="89"/>
      <c r="N41" s="62"/>
      <c r="O41" s="90"/>
      <c r="P41" s="85"/>
      <c r="Q41" s="66"/>
      <c r="R41" s="62"/>
      <c r="S41" s="62"/>
      <c r="T41" s="114"/>
      <c r="U41" s="37"/>
      <c r="V41" s="143"/>
      <c r="W41" s="118"/>
      <c r="X41" s="37"/>
      <c r="Y41" s="49"/>
      <c r="Z41" s="47" t="str">
        <f>UPPER(IF(OR(G26="a",G26="as"),H28,IF(OR(G26="b",G26="bs"),H24,)))</f>
        <v/>
      </c>
      <c r="AA41" s="49"/>
      <c r="AB41" s="37"/>
      <c r="AC41" s="144"/>
      <c r="AD41" s="145"/>
    </row>
    <row r="42" spans="2:31" ht="9" customHeight="1" x14ac:dyDescent="0.2">
      <c r="B42" s="124"/>
      <c r="C42" s="62"/>
      <c r="D42" s="62"/>
      <c r="E42" s="62"/>
      <c r="F42" s="75" t="str">
        <f>UPPER(IF(OR(G42="a",G42="as"),H40,IF(OR(G42="b",G42="bs"),H44,)))</f>
        <v/>
      </c>
      <c r="G42" s="92"/>
      <c r="H42" s="93"/>
      <c r="I42" s="62"/>
      <c r="J42" s="132"/>
      <c r="K42" s="132"/>
      <c r="L42" s="62"/>
      <c r="M42" s="62"/>
      <c r="N42" s="93"/>
      <c r="O42" s="94"/>
      <c r="P42" s="146" t="str">
        <f>UPPER(IF(OR(O42="a",O42="as"),N40,IF(OR(O42="b",O42="bs"),N44,)))</f>
        <v/>
      </c>
      <c r="Q42" s="84"/>
      <c r="R42" s="84"/>
      <c r="S42" s="62"/>
      <c r="T42" s="114"/>
      <c r="U42" s="37"/>
      <c r="V42" s="147"/>
      <c r="W42" s="148"/>
      <c r="X42" s="51" t="str">
        <f>UPPER(IF(OR(AA42="a",AA42="as"),Z43,IF(OR(AA42="b",AA42="bs"),Z41,)))</f>
        <v/>
      </c>
      <c r="Y42" s="118"/>
      <c r="Z42" s="149"/>
      <c r="AA42" s="138"/>
      <c r="AB42" s="51" t="str">
        <f>UPPER(IF(OR(AA42="a",AA42="as"),Z41,IF(OR(AA42="b",AA42="bs"),Z43,)))</f>
        <v/>
      </c>
      <c r="AC42" s="141"/>
      <c r="AD42" s="147"/>
    </row>
    <row r="43" spans="2:31" ht="9" customHeight="1" x14ac:dyDescent="0.2">
      <c r="B43" s="124"/>
      <c r="C43" s="62"/>
      <c r="D43" s="62"/>
      <c r="E43" s="96"/>
      <c r="F43" s="86"/>
      <c r="G43" s="85"/>
      <c r="H43" s="62"/>
      <c r="I43" s="63">
        <v>17</v>
      </c>
      <c r="J43" s="88" t="str">
        <f>UPPER(IF($I43="","",VLOOKUP($I43,PrepB!$A$13:$G$76,2,FALSE)))</f>
        <v xml:space="preserve">RABBOUCHE </v>
      </c>
      <c r="K43" s="88" t="str">
        <f>IF($I43="","",VLOOKUP($I43,PrepB!$A$13:$G$76,3,FALSE))</f>
        <v>HEITHEM</v>
      </c>
      <c r="L43" s="74" t="str">
        <f>UPPER(IF($I43="","",VLOOKUP($I43,PrepB!$A$13:$G$76,4,FALSE)))</f>
        <v>TUN</v>
      </c>
      <c r="M43" s="62"/>
      <c r="N43" s="62"/>
      <c r="O43" s="66"/>
      <c r="P43" s="96"/>
      <c r="Q43" s="90"/>
      <c r="R43" s="85"/>
      <c r="S43" s="62"/>
      <c r="T43" s="114"/>
      <c r="U43" s="37"/>
      <c r="V43" s="118"/>
      <c r="W43" s="37"/>
      <c r="X43" s="37"/>
      <c r="Y43" s="148"/>
      <c r="Z43" s="47" t="str">
        <f>UPPER(IF(OR(G34="a",G34="as"),H36,IF(OR(G34="b",G34="bs"),H32,)))</f>
        <v/>
      </c>
      <c r="AA43" s="141"/>
      <c r="AC43" s="37"/>
      <c r="AD43" s="144"/>
    </row>
    <row r="44" spans="2:31" ht="9" customHeight="1" x14ac:dyDescent="0.2">
      <c r="B44" s="124"/>
      <c r="C44" s="84"/>
      <c r="D44" s="62"/>
      <c r="E44" s="85"/>
      <c r="F44" s="62"/>
      <c r="G44" s="97"/>
      <c r="H44" s="75" t="str">
        <f>UPPER(IF(OR(M44="a",M44="as"),J45,IF(OR(M44="b",M44="bs"),J43,)))</f>
        <v xml:space="preserve">RABBOUCHE </v>
      </c>
      <c r="I44" s="98"/>
      <c r="J44" s="78"/>
      <c r="K44" s="78"/>
      <c r="L44" s="78"/>
      <c r="M44" s="79" t="s">
        <v>279</v>
      </c>
      <c r="N44" s="99" t="str">
        <f>UPPER(IF(OR(M44="a",M44="as"),J43,IF(OR(M44="b",M44="bs"),J45,)))</f>
        <v>EL TAWIL</v>
      </c>
      <c r="O44" s="100"/>
      <c r="P44" s="62"/>
      <c r="Q44" s="101"/>
      <c r="R44" s="85"/>
      <c r="S44" s="62"/>
      <c r="T44" s="114"/>
      <c r="U44" s="37"/>
      <c r="V44" s="116" t="str">
        <f>UPPER(IF(OR(W45="a",W45="as"),V40,IF(OR(W45="b",W45="bs"),V48,)))</f>
        <v/>
      </c>
      <c r="W44" s="37"/>
      <c r="X44" s="149"/>
      <c r="Y44" s="37"/>
      <c r="Z44" s="37"/>
      <c r="AA44" s="37"/>
      <c r="AB44" s="149"/>
      <c r="AC44" s="37"/>
      <c r="AD44" s="73" t="str">
        <f>UPPER(IF(OR(AC45="a",AC45="as"),AD40,IF(OR(AC45="b",AC45="bs"),AD48,)))</f>
        <v/>
      </c>
      <c r="AE44" s="118"/>
    </row>
    <row r="45" spans="2:31" ht="9" customHeight="1" x14ac:dyDescent="0.2">
      <c r="B45" s="124"/>
      <c r="C45" s="62"/>
      <c r="D45" s="62"/>
      <c r="E45" s="85"/>
      <c r="F45" s="62"/>
      <c r="G45" s="62"/>
      <c r="H45" s="62"/>
      <c r="I45" s="87">
        <v>12</v>
      </c>
      <c r="J45" s="88" t="str">
        <f>UPPER(IF($I45="","",VLOOKUP($I45,PrepB!$A$13:$G$76,2,FALSE)))</f>
        <v>EL TAWIL</v>
      </c>
      <c r="K45" s="88" t="str">
        <f>IF($I45="","",VLOOKUP($I45,PrepB!$A$13:$G$76,3,FALSE))</f>
        <v>HUSSEIN</v>
      </c>
      <c r="L45" s="74" t="str">
        <f>UPPER(IF($I45="","",VLOOKUP($I45,PrepB!$A$13:$G$76,4,FALSE)))</f>
        <v>EGY</v>
      </c>
      <c r="M45" s="89"/>
      <c r="N45" s="62"/>
      <c r="O45" s="66"/>
      <c r="P45" s="62"/>
      <c r="Q45" s="101"/>
      <c r="R45" s="85"/>
      <c r="S45" s="62"/>
      <c r="T45" s="114"/>
      <c r="U45" s="37"/>
      <c r="V45" s="124"/>
      <c r="W45" s="150"/>
      <c r="X45" s="37"/>
      <c r="Y45" s="49"/>
      <c r="Z45" s="47" t="str">
        <f>UPPER(IF(OR(G42="a",G42="as"),H44,IF(OR(G42="b",G42="bs"),H40,)))</f>
        <v/>
      </c>
      <c r="AA45" s="49"/>
      <c r="AB45" s="37"/>
      <c r="AC45" s="150"/>
      <c r="AD45" s="151"/>
    </row>
    <row r="46" spans="2:31" ht="9" customHeight="1" x14ac:dyDescent="0.2">
      <c r="B46" s="124"/>
      <c r="C46" s="62"/>
      <c r="D46" s="75" t="str">
        <f>UPPER(IF(OR(E46="a",E46="as"),F42,IF(OR(E46="b",E46="bs"),F50,)))</f>
        <v/>
      </c>
      <c r="E46" s="92"/>
      <c r="F46" s="93"/>
      <c r="G46" s="93"/>
      <c r="H46" s="62"/>
      <c r="I46" s="62"/>
      <c r="J46" s="62"/>
      <c r="K46" s="62"/>
      <c r="L46" s="62"/>
      <c r="M46" s="62"/>
      <c r="N46" s="62"/>
      <c r="O46" s="66"/>
      <c r="P46" s="62"/>
      <c r="Q46" s="104" t="s">
        <v>57</v>
      </c>
      <c r="R46" s="99" t="str">
        <f>UPPER(IF(OR(Q46="a",Q46="as"),P42,IF(OR(Q46="b",Q46="bs"),P50,)))</f>
        <v/>
      </c>
      <c r="S46" s="62"/>
      <c r="T46" s="114"/>
      <c r="V46" s="113"/>
      <c r="W46" s="55"/>
      <c r="X46" s="51" t="str">
        <f>UPPER(IF(OR(AA46="a",AA46="as"),Z47,IF(OR(AA46="b",AA46="bs"),Z45,)))</f>
        <v/>
      </c>
      <c r="Y46" s="113"/>
      <c r="Z46" s="70"/>
      <c r="AA46" s="72"/>
      <c r="AB46" s="51" t="str">
        <f>UPPER(IF(OR(AA46="a",AA46="as"),Z45,IF(OR(AA46="b",AA46="bs"),Z47,)))</f>
        <v/>
      </c>
      <c r="AC46" s="55"/>
      <c r="AD46" s="144"/>
    </row>
    <row r="47" spans="2:31" ht="9" customHeight="1" x14ac:dyDescent="0.2">
      <c r="B47" s="124"/>
      <c r="C47" s="96"/>
      <c r="D47" s="86"/>
      <c r="E47" s="85"/>
      <c r="F47" s="62"/>
      <c r="G47" s="62"/>
      <c r="H47" s="62"/>
      <c r="I47" s="63">
        <v>26</v>
      </c>
      <c r="J47" s="88" t="str">
        <f>UPPER(IF($I47="","",VLOOKUP($I47,PrepB!$A$13:$G$76,2,FALSE)))</f>
        <v>NAWA</v>
      </c>
      <c r="K47" s="88" t="str">
        <f>IF($I47="","",VLOOKUP($I47,PrepB!$A$13:$G$76,3,FALSE))</f>
        <v>MARK</v>
      </c>
      <c r="L47" s="74" t="str">
        <f>UPPER(IF($I47="","",VLOOKUP($I47,PrepB!$A$13:$G$76,4,FALSE)))</f>
        <v>BOT</v>
      </c>
      <c r="M47" s="62"/>
      <c r="N47" s="62"/>
      <c r="O47" s="66"/>
      <c r="P47" s="62"/>
      <c r="Q47" s="101"/>
      <c r="R47" s="121"/>
      <c r="S47" s="106"/>
      <c r="T47" s="114"/>
      <c r="V47" s="122"/>
      <c r="W47" s="56"/>
      <c r="Y47" s="58"/>
      <c r="Z47" s="47" t="str">
        <f>UPPER(IF(OR(G50="a",G50="as"),H52,IF(OR(G50="b",G50="bs"),H48,)))</f>
        <v/>
      </c>
      <c r="AA47" s="59"/>
      <c r="AC47" s="60"/>
      <c r="AD47" s="147"/>
    </row>
    <row r="48" spans="2:31" ht="9" customHeight="1" x14ac:dyDescent="0.2">
      <c r="B48" s="124"/>
      <c r="C48" s="85"/>
      <c r="D48" s="62"/>
      <c r="E48" s="85"/>
      <c r="F48" s="62"/>
      <c r="G48" s="74"/>
      <c r="H48" s="75" t="str">
        <f>UPPER(IF(OR(M48="a",M48="as"),J49,IF(OR(M48="b",M48="bs"),J47,)))</f>
        <v>NAWA</v>
      </c>
      <c r="I48" s="98"/>
      <c r="J48" s="78"/>
      <c r="K48" s="78"/>
      <c r="L48" s="78"/>
      <c r="M48" s="79" t="s">
        <v>279</v>
      </c>
      <c r="N48" s="99" t="str">
        <f>UPPER(IF(OR(M48="a",M48="as"),J47,IF(OR(M48="b",M48="bs"),J49,)))</f>
        <v>GANDONOU</v>
      </c>
      <c r="O48" s="66"/>
      <c r="P48" s="62"/>
      <c r="Q48" s="101"/>
      <c r="R48" s="85"/>
      <c r="S48" s="108"/>
      <c r="T48" s="114"/>
      <c r="V48" s="123" t="str">
        <f>UPPER(IF(OR(W48="a",W48="as"),X46,IF(OR(W48="b",W48="bs"),X50,)))</f>
        <v/>
      </c>
      <c r="W48" s="68"/>
      <c r="X48" s="70"/>
      <c r="AB48" s="70"/>
      <c r="AC48" s="72"/>
      <c r="AD48" s="73" t="str">
        <f>UPPER(IF(OR(AC48="a",AC48="as"),AB46,IF(OR(AC48="b",AC48="bs"),AB50,)))</f>
        <v/>
      </c>
      <c r="AE48" s="118"/>
    </row>
    <row r="49" spans="2:31" ht="9" customHeight="1" x14ac:dyDescent="0.2">
      <c r="B49" s="124"/>
      <c r="C49" s="85"/>
      <c r="D49" s="111"/>
      <c r="E49" s="112"/>
      <c r="F49" s="62"/>
      <c r="G49" s="85"/>
      <c r="H49" s="86"/>
      <c r="I49" s="87">
        <v>20</v>
      </c>
      <c r="J49" s="88" t="str">
        <f>UPPER(IF($I49="","",VLOOKUP($I49,PrepB!$A$13:$G$76,2,FALSE)))</f>
        <v>GANDONOU</v>
      </c>
      <c r="K49" s="88" t="str">
        <f>IF($I49="","",VLOOKUP($I49,PrepB!$A$13:$G$76,3,FALSE))</f>
        <v>PRINCE</v>
      </c>
      <c r="L49" s="74" t="str">
        <f>UPPER(IF($I49="","",VLOOKUP($I49,PrepB!$A$13:$G$76,4,FALSE)))</f>
        <v>BEN</v>
      </c>
      <c r="M49" s="89"/>
      <c r="N49" s="62" t="s">
        <v>285</v>
      </c>
      <c r="O49" s="90"/>
      <c r="P49" s="85"/>
      <c r="Q49" s="101"/>
      <c r="R49" s="85"/>
      <c r="S49" s="108"/>
      <c r="T49" s="114"/>
      <c r="W49" s="82"/>
      <c r="Y49" s="47"/>
      <c r="Z49" s="47" t="str">
        <f>UPPER(IF(OR(G58="a",G58="as"),H60,IF(OR(G58="b",G58="bs"),H56,)))</f>
        <v/>
      </c>
      <c r="AA49" s="55"/>
      <c r="AC49" s="83"/>
      <c r="AD49" s="152"/>
    </row>
    <row r="50" spans="2:31" ht="9" customHeight="1" x14ac:dyDescent="0.2">
      <c r="B50" s="124"/>
      <c r="C50" s="85"/>
      <c r="D50" s="93"/>
      <c r="E50" s="115"/>
      <c r="F50" s="75" t="str">
        <f>UPPER(IF(OR(G50="a",G50="as"),H48,IF(OR(G50="b",G50="bs"),H52,)))</f>
        <v/>
      </c>
      <c r="G50" s="92"/>
      <c r="H50" s="93"/>
      <c r="I50" s="62"/>
      <c r="J50" s="62"/>
      <c r="K50" s="62"/>
      <c r="L50" s="62"/>
      <c r="M50" s="62"/>
      <c r="N50" s="93"/>
      <c r="O50" s="94"/>
      <c r="P50" s="153" t="str">
        <f>UPPER(IF(OR(O50="a",O50="as"),N48,IF(OR(O50="b",O50="bs"),N52,)))</f>
        <v/>
      </c>
      <c r="Q50" s="100"/>
      <c r="R50" s="85"/>
      <c r="S50" s="108"/>
      <c r="T50" s="114"/>
      <c r="W50" s="91"/>
      <c r="X50" s="51" t="str">
        <f>UPPER(IF(OR(AA50="a",AA50="as"),Z51,IF(OR(AA50="b",AA50="bs"),Z49,)))</f>
        <v/>
      </c>
      <c r="Y50" s="113"/>
      <c r="Z50" s="70"/>
      <c r="AA50" s="72"/>
      <c r="AB50" s="51" t="str">
        <f>UPPER(IF(OR(AA50="a",AA50="as"),Z49,IF(OR(AA50="b",AA50="bs"),Z51,)))</f>
        <v/>
      </c>
      <c r="AC50" s="59"/>
    </row>
    <row r="51" spans="2:31" ht="9" customHeight="1" x14ac:dyDescent="0.2">
      <c r="B51" s="124"/>
      <c r="C51" s="85"/>
      <c r="D51" s="62"/>
      <c r="E51" s="62"/>
      <c r="F51" s="86"/>
      <c r="G51" s="85"/>
      <c r="H51" s="62"/>
      <c r="I51" s="63">
        <v>32</v>
      </c>
      <c r="J51" s="88" t="str">
        <f>UPPER(IF($I51="","",VLOOKUP($I51,PrepB!$A$13:$G$76,2,FALSE)))</f>
        <v>ZRIBI</v>
      </c>
      <c r="K51" s="88" t="str">
        <f>IF($I51="","",VLOOKUP($I51,PrepB!$A$13:$G$76,3,FALSE))</f>
        <v>RAYEN</v>
      </c>
      <c r="L51" s="74" t="str">
        <f>UPPER(IF($I51="","",VLOOKUP($I51,PrepB!$A$13:$G$76,4,FALSE)))</f>
        <v>TUN</v>
      </c>
      <c r="M51" s="62"/>
      <c r="N51" s="62"/>
      <c r="O51" s="66"/>
      <c r="P51" s="85"/>
      <c r="Q51" s="66"/>
      <c r="R51" s="62"/>
      <c r="S51" s="108"/>
      <c r="T51" s="114"/>
      <c r="Y51" s="58"/>
      <c r="Z51" s="47" t="str">
        <f>UPPER(IF(OR(G66="a",G66="as"),H68,IF(OR(G66="b",G66="bs"),H64,)))</f>
        <v/>
      </c>
      <c r="AA51" s="59"/>
    </row>
    <row r="52" spans="2:31" ht="9" customHeight="1" x14ac:dyDescent="0.2">
      <c r="B52" s="124"/>
      <c r="C52" s="85"/>
      <c r="D52" s="62"/>
      <c r="E52" s="62"/>
      <c r="F52" s="62"/>
      <c r="G52" s="97"/>
      <c r="H52" s="75" t="str">
        <f>UPPER(IF(OR(M52="a",M52="as"),J53,IF(OR(M52="b",M52="bs"),J51,)))</f>
        <v>ZRIBI</v>
      </c>
      <c r="I52" s="98"/>
      <c r="J52" s="78"/>
      <c r="K52" s="78"/>
      <c r="L52" s="78"/>
      <c r="M52" s="79" t="s">
        <v>60</v>
      </c>
      <c r="N52" s="80" t="str">
        <f>UPPER(IF(OR(M52="a",M52="as"),J51,IF(OR(M52="b",M52="bs"),J53,)))</f>
        <v>VAN SHALIKWYK</v>
      </c>
      <c r="O52" s="100"/>
      <c r="P52" s="85"/>
      <c r="Q52" s="66"/>
      <c r="R52" s="62"/>
      <c r="S52" s="108"/>
      <c r="T52" s="114"/>
    </row>
    <row r="53" spans="2:31" ht="9" customHeight="1" x14ac:dyDescent="0.2">
      <c r="B53" s="124"/>
      <c r="C53" s="121"/>
      <c r="D53" s="62"/>
      <c r="E53" s="62"/>
      <c r="F53" s="62"/>
      <c r="G53" s="62"/>
      <c r="H53" s="62"/>
      <c r="I53" s="87">
        <v>4</v>
      </c>
      <c r="J53" s="64" t="str">
        <f>UPPER(IF($I53="","",VLOOKUP($I53,PrepB!$A$13:$G$76,2,FALSE)))</f>
        <v>VAN SHALIKWYK</v>
      </c>
      <c r="K53" s="64" t="str">
        <f>IF($I53="","",VLOOKUP($I53,PrepB!$A$13:$G$76,3,FALSE))</f>
        <v>CONNOR HENRY</v>
      </c>
      <c r="L53" s="65" t="str">
        <f>UPPER(IF($I53="","",VLOOKUP($I53,PrepB!$A$13:$G$76,4,FALSE)))</f>
        <v>NAM</v>
      </c>
      <c r="M53" s="89"/>
      <c r="N53" s="62" t="s">
        <v>278</v>
      </c>
      <c r="O53" s="66"/>
      <c r="P53" s="62"/>
      <c r="Q53" s="66"/>
      <c r="R53" s="93"/>
      <c r="S53" s="108"/>
      <c r="T53" s="114"/>
      <c r="V53" s="137" t="s">
        <v>67</v>
      </c>
      <c r="W53" s="55"/>
      <c r="X53" s="47" t="str">
        <f>UPPER(IF(OR(C22="a",C22="as"),D30,IF(OR(C22="b",C22="bs"),D14,)))</f>
        <v/>
      </c>
      <c r="AB53" s="51" t="str">
        <f>UPPER(IF(OR(S22="a",S22="as"),R30,IF(OR(S22="b",S22="bs"),R14,)))</f>
        <v/>
      </c>
      <c r="AC53" s="55"/>
      <c r="AD53" s="384" t="s">
        <v>68</v>
      </c>
      <c r="AE53" s="384"/>
    </row>
    <row r="54" spans="2:31" ht="9" customHeight="1" x14ac:dyDescent="0.2">
      <c r="B54" s="154" t="str">
        <f>UPPER(IF(OR(C54="a",C54="as"),D46,IF(OR(C54="b",C54="bs"),D62,)))</f>
        <v/>
      </c>
      <c r="C54" s="92"/>
      <c r="D54" s="93"/>
      <c r="E54" s="93"/>
      <c r="F54" s="62"/>
      <c r="G54" s="93"/>
      <c r="H54" s="62"/>
      <c r="I54" s="62"/>
      <c r="J54" s="62"/>
      <c r="K54" s="62"/>
      <c r="L54" s="62"/>
      <c r="M54" s="62"/>
      <c r="N54" s="62"/>
      <c r="O54" s="66"/>
      <c r="P54" s="62"/>
      <c r="Q54" s="66"/>
      <c r="R54" s="93"/>
      <c r="S54" s="104" t="s">
        <v>60</v>
      </c>
      <c r="T54" s="99" t="str">
        <f>UPPER(IF(OR(S54="a",S54="as"),R46,IF(OR(S54="b",S54="bs"),R62,)))</f>
        <v/>
      </c>
      <c r="U54" s="113"/>
      <c r="W54" s="56"/>
      <c r="AC54" s="60"/>
    </row>
    <row r="55" spans="2:31" ht="9" customHeight="1" x14ac:dyDescent="0.2">
      <c r="B55" s="131"/>
      <c r="C55" s="85"/>
      <c r="D55" s="62"/>
      <c r="E55" s="62"/>
      <c r="F55" s="62"/>
      <c r="G55" s="62"/>
      <c r="H55" s="62"/>
      <c r="I55" s="63">
        <v>5</v>
      </c>
      <c r="J55" s="64" t="str">
        <f>UPPER(IF($I55="","",VLOOKUP($I55,PrepB!$A$13:$G$76,2,FALSE)))</f>
        <v>ABDERRAHMAN</v>
      </c>
      <c r="K55" s="64" t="str">
        <f>IF($I55="","",VLOOKUP($I55,PrepB!$A$13:$G$76,3,FALSE))</f>
        <v>WISSAM</v>
      </c>
      <c r="L55" s="65" t="str">
        <f>UPPER(IF($I55="","",VLOOKUP($I55,PrepB!$A$13:$G$76,4,FALSE)))</f>
        <v>TUN</v>
      </c>
      <c r="M55" s="62"/>
      <c r="N55" s="62"/>
      <c r="O55" s="66"/>
      <c r="P55" s="62"/>
      <c r="Q55" s="66"/>
      <c r="R55" s="62"/>
      <c r="S55" s="108"/>
      <c r="T55" s="86"/>
      <c r="V55" s="73" t="str">
        <f>UPPER(IF(OR(W55="a",W55="as"),X53,IF(OR(W55="b",W55="bs"),X57,)))</f>
        <v/>
      </c>
      <c r="W55" s="155"/>
      <c r="X55" s="156"/>
      <c r="Y55" s="81"/>
      <c r="Z55" s="81"/>
      <c r="AA55" s="157"/>
      <c r="AB55" s="156"/>
      <c r="AC55" s="158"/>
      <c r="AD55" s="73" t="str">
        <f>UPPER(IF(OR(AC55="a",AC55="as"),AB53,IF(OR(AC55="b",AC55="bs"),AB57,)))</f>
        <v/>
      </c>
    </row>
    <row r="56" spans="2:31" ht="9" customHeight="1" x14ac:dyDescent="0.2">
      <c r="B56" s="61"/>
      <c r="C56" s="85"/>
      <c r="D56" s="62"/>
      <c r="E56" s="62"/>
      <c r="F56" s="62"/>
      <c r="G56" s="74"/>
      <c r="H56" s="75" t="str">
        <f>UPPER(IF(OR(M56="a",M56="as"),J57,IF(OR(M56="b",M56="bs"),J55,)))</f>
        <v>FEZZANI</v>
      </c>
      <c r="I56" s="98"/>
      <c r="J56" s="78"/>
      <c r="K56" s="78"/>
      <c r="L56" s="78"/>
      <c r="M56" s="79" t="s">
        <v>277</v>
      </c>
      <c r="N56" s="80" t="str">
        <f>UPPER(IF(OR(M56="a",M56="as"),J55,IF(OR(M56="b",M56="bs"),J57,)))</f>
        <v>ABDERRAHMAN</v>
      </c>
      <c r="O56" s="66"/>
      <c r="P56" s="62"/>
      <c r="Q56" s="66"/>
      <c r="R56" s="62"/>
      <c r="S56" s="108"/>
      <c r="V56" s="81"/>
      <c r="W56" s="82"/>
      <c r="AC56" s="83"/>
      <c r="AD56" s="125"/>
    </row>
    <row r="57" spans="2:31" ht="9" customHeight="1" x14ac:dyDescent="0.2">
      <c r="B57" s="61"/>
      <c r="C57" s="85"/>
      <c r="D57" s="62"/>
      <c r="E57" s="62"/>
      <c r="F57" s="62"/>
      <c r="G57" s="85"/>
      <c r="H57" s="86"/>
      <c r="I57" s="87">
        <v>28</v>
      </c>
      <c r="J57" s="88" t="str">
        <f>UPPER(IF($I57="","",VLOOKUP($I57,PrepB!$A$13:$G$76,2,FALSE)))</f>
        <v>FEZZANI</v>
      </c>
      <c r="K57" s="88" t="str">
        <f>IF($I57="","",VLOOKUP($I57,PrepB!$A$13:$G$76,3,FALSE))</f>
        <v>HASHAM</v>
      </c>
      <c r="L57" s="74" t="str">
        <f>UPPER(IF($I57="","",VLOOKUP($I57,PrepB!$A$13:$G$76,4,FALSE)))</f>
        <v>LBA</v>
      </c>
      <c r="M57" s="89"/>
      <c r="N57" s="62" t="s">
        <v>286</v>
      </c>
      <c r="O57" s="90"/>
      <c r="P57" s="85"/>
      <c r="Q57" s="66"/>
      <c r="R57" s="62"/>
      <c r="S57" s="108"/>
      <c r="W57" s="91"/>
      <c r="X57" s="47" t="str">
        <f>UPPER(IF(OR(C54="a",C54="as"),D62,IF(OR(C54="b",C54="bs"),D46,)))</f>
        <v/>
      </c>
      <c r="AB57" s="51" t="str">
        <f>UPPER(IF(OR(S54="a",S54="as"),R62,IF(OR(S54="b",S54="bs"),R46,)))</f>
        <v/>
      </c>
      <c r="AC57" s="59"/>
    </row>
    <row r="58" spans="2:31" ht="9" customHeight="1" x14ac:dyDescent="0.2">
      <c r="B58" s="61"/>
      <c r="C58" s="85"/>
      <c r="D58" s="62"/>
      <c r="E58" s="62"/>
      <c r="F58" s="75" t="str">
        <f>UPPER(IF(OR(G58="a",G58="as"),H56,IF(OR(G58="b",G58="bs"),H60,)))</f>
        <v/>
      </c>
      <c r="G58" s="92"/>
      <c r="H58" s="93"/>
      <c r="I58" s="62"/>
      <c r="J58" s="62"/>
      <c r="K58" s="62"/>
      <c r="L58" s="62"/>
      <c r="M58" s="62"/>
      <c r="N58" s="93"/>
      <c r="O58" s="94"/>
      <c r="P58" s="153" t="str">
        <f>UPPER(IF(OR(O58="a",O58="as"),N56,IF(OR(O58="b",O58="bs"),N60,)))</f>
        <v/>
      </c>
      <c r="Q58" s="66"/>
      <c r="R58" s="62"/>
      <c r="S58" s="108"/>
    </row>
    <row r="59" spans="2:31" ht="10.5" customHeight="1" x14ac:dyDescent="0.2">
      <c r="B59" s="61"/>
      <c r="C59" s="85"/>
      <c r="D59" s="62"/>
      <c r="E59" s="96"/>
      <c r="F59" s="86"/>
      <c r="G59" s="85"/>
      <c r="H59" s="62"/>
      <c r="I59" s="63">
        <v>9</v>
      </c>
      <c r="J59" s="88" t="str">
        <f>UPPER(IF($I59="","",VLOOKUP($I59,PrepB!$A$13:$G$76,2,FALSE)))</f>
        <v xml:space="preserve">PADIO </v>
      </c>
      <c r="K59" s="88" t="str">
        <f>IF($I59="","",VLOOKUP($I59,PrepB!$A$13:$G$76,3,FALSE))</f>
        <v>HOD'ABALO ISAK</v>
      </c>
      <c r="L59" s="74" t="str">
        <f>UPPER(IF($I59="","",VLOOKUP($I59,PrepB!$A$13:$G$76,4,FALSE)))</f>
        <v>TOG</v>
      </c>
      <c r="M59" s="62"/>
      <c r="N59" s="62"/>
      <c r="O59" s="66"/>
      <c r="P59" s="85"/>
      <c r="Q59" s="90"/>
      <c r="R59" s="85"/>
      <c r="S59" s="108"/>
    </row>
    <row r="60" spans="2:31" ht="9" customHeight="1" x14ac:dyDescent="0.2">
      <c r="B60" s="61"/>
      <c r="C60" s="85"/>
      <c r="D60" s="62"/>
      <c r="E60" s="85"/>
      <c r="F60" s="62"/>
      <c r="G60" s="97"/>
      <c r="H60" s="75" t="str">
        <f>UPPER(IF(OR(M60="a",M60="as"),J61,IF(OR(M60="b",M60="bs"),J59,)))</f>
        <v xml:space="preserve">PADIO </v>
      </c>
      <c r="I60" s="98"/>
      <c r="J60" s="78"/>
      <c r="K60" s="78"/>
      <c r="L60" s="78"/>
      <c r="M60" s="79" t="s">
        <v>60</v>
      </c>
      <c r="N60" s="99" t="str">
        <f>UPPER(IF(OR(M60="a",M60="as"),J59,IF(OR(M60="b",M60="bs"),J61,)))</f>
        <v>MAROBELA</v>
      </c>
      <c r="O60" s="100"/>
      <c r="P60" s="85"/>
      <c r="Q60" s="101"/>
      <c r="R60" s="85"/>
      <c r="S60" s="108"/>
      <c r="V60" s="137" t="s">
        <v>69</v>
      </c>
      <c r="W60" s="55"/>
      <c r="X60" s="51" t="str">
        <f>UPPER(IF(OR(AC40="a",AC40="as"),AB42,IF(OR(AC40="b",AC45="bs"),AB38,)))</f>
        <v/>
      </c>
      <c r="AB60" s="51" t="str">
        <f>UPPER(IF(OR(AC15="a",AC15="as"),AB17,IF(OR(AC15="b",AC15="bs"),AB13,)))</f>
        <v/>
      </c>
      <c r="AC60" s="55"/>
      <c r="AD60" s="384" t="s">
        <v>70</v>
      </c>
      <c r="AE60" s="384"/>
    </row>
    <row r="61" spans="2:31" ht="9" customHeight="1" x14ac:dyDescent="0.2">
      <c r="B61" s="61"/>
      <c r="C61" s="85"/>
      <c r="D61" s="62"/>
      <c r="E61" s="85"/>
      <c r="F61" s="62"/>
      <c r="G61" s="62"/>
      <c r="H61" s="62"/>
      <c r="I61" s="87">
        <v>23</v>
      </c>
      <c r="J61" s="88" t="str">
        <f>UPPER(IF($I61="","",VLOOKUP($I61,PrepB!$A$13:$G$76,2,FALSE)))</f>
        <v>MAROBELA</v>
      </c>
      <c r="K61" s="88" t="str">
        <f>IF($I61="","",VLOOKUP($I61,PrepB!$A$13:$G$76,3,FALSE))</f>
        <v>BATSOMI</v>
      </c>
      <c r="L61" s="74" t="str">
        <f>UPPER(IF($I61="","",VLOOKUP($I61,PrepB!$A$13:$G$76,4,FALSE)))</f>
        <v>BOT</v>
      </c>
      <c r="M61" s="89"/>
      <c r="N61" s="62"/>
      <c r="O61" s="66"/>
      <c r="P61" s="62"/>
      <c r="Q61" s="101"/>
      <c r="R61" s="85"/>
      <c r="S61" s="108"/>
      <c r="W61" s="56"/>
      <c r="AC61" s="60"/>
    </row>
    <row r="62" spans="2:31" ht="9" customHeight="1" x14ac:dyDescent="0.2">
      <c r="B62" s="61"/>
      <c r="C62" s="97"/>
      <c r="D62" s="75" t="str">
        <f>UPPER(IF(OR(E62="a",E62="as"),F58,IF(OR(E62="b",E62="bs"),F66,)))</f>
        <v/>
      </c>
      <c r="E62" s="92"/>
      <c r="F62" s="93"/>
      <c r="G62" s="93"/>
      <c r="H62" s="62"/>
      <c r="I62" s="62"/>
      <c r="J62" s="62"/>
      <c r="K62" s="62"/>
      <c r="L62" s="62"/>
      <c r="M62" s="62"/>
      <c r="N62" s="62"/>
      <c r="O62" s="66"/>
      <c r="P62" s="93"/>
      <c r="Q62" s="104"/>
      <c r="R62" s="99" t="str">
        <f>UPPER(IF(OR(Q62="a",Q62="as"),P58,IF(OR(Q62="b",Q62="bs"),P66,)))</f>
        <v/>
      </c>
      <c r="S62" s="89"/>
      <c r="V62" s="73" t="str">
        <f>UPPER(IF(OR(W62="a",W62="as"),X60,IF(OR(W62="b",W62="bs"),X64,)))</f>
        <v/>
      </c>
      <c r="W62" s="155"/>
      <c r="X62" s="156"/>
      <c r="Y62" s="81"/>
      <c r="Z62" s="81"/>
      <c r="AA62" s="157"/>
      <c r="AB62" s="156"/>
      <c r="AC62" s="158"/>
      <c r="AD62" s="73" t="str">
        <f>UPPER(IF(OR(AC62="a",AC62="as"),AB60,IF(OR(AC62="b",AC62="bs"),AB64,)))</f>
        <v/>
      </c>
    </row>
    <row r="63" spans="2:31" ht="9" customHeight="1" x14ac:dyDescent="0.2">
      <c r="B63" s="61"/>
      <c r="C63" s="62"/>
      <c r="D63" s="62"/>
      <c r="E63" s="85"/>
      <c r="F63" s="62"/>
      <c r="G63" s="62"/>
      <c r="H63" s="62"/>
      <c r="I63" s="63">
        <v>29</v>
      </c>
      <c r="J63" s="88" t="str">
        <f>UPPER(IF($I63="","",VLOOKUP($I63,PrepB!$A$13:$G$76,2,FALSE)))</f>
        <v>GHETTAS</v>
      </c>
      <c r="K63" s="88" t="str">
        <f>IF($I63="","",VLOOKUP($I63,PrepB!$A$13:$G$76,3,FALSE))</f>
        <v>MOHAMED RIDHA</v>
      </c>
      <c r="L63" s="74" t="str">
        <f>UPPER(IF($I63="","",VLOOKUP($I63,PrepB!$A$13:$G$76,4,FALSE)))</f>
        <v>ALG</v>
      </c>
      <c r="M63" s="62"/>
      <c r="N63" s="62"/>
      <c r="O63" s="66"/>
      <c r="P63" s="62"/>
      <c r="Q63" s="101"/>
      <c r="R63" s="85"/>
      <c r="S63" s="62"/>
      <c r="V63" s="81"/>
      <c r="W63" s="82"/>
      <c r="AC63" s="83"/>
      <c r="AD63" s="125"/>
    </row>
    <row r="64" spans="2:31" ht="9" customHeight="1" x14ac:dyDescent="0.2">
      <c r="B64" s="61"/>
      <c r="C64" s="62"/>
      <c r="D64" s="62"/>
      <c r="E64" s="85"/>
      <c r="F64" s="62"/>
      <c r="G64" s="74"/>
      <c r="H64" s="75" t="str">
        <f>UPPER(IF(OR(M64="a",M64="as"),J65,IF(OR(M64="b",M64="bs"),J63,)))</f>
        <v>GHETTAS</v>
      </c>
      <c r="I64" s="98"/>
      <c r="J64" s="78"/>
      <c r="K64" s="78"/>
      <c r="L64" s="78"/>
      <c r="M64" s="79" t="s">
        <v>60</v>
      </c>
      <c r="N64" s="99" t="str">
        <f>UPPER(IF(OR(M64="a",M64="as"),J63,IF(OR(M64="b",M64="bs"),J65,)))</f>
        <v>ZALOUMIS</v>
      </c>
      <c r="O64" s="66"/>
      <c r="P64" s="62"/>
      <c r="Q64" s="101"/>
      <c r="R64" s="85"/>
      <c r="S64" s="62"/>
      <c r="W64" s="91"/>
      <c r="X64" s="51" t="str">
        <f>UPPER(IF(OR(AC48="a",AC48="as"),AB50,IF(OR(AC48="b",AC48="bs"),AB46,)))</f>
        <v/>
      </c>
      <c r="AB64" s="51" t="str">
        <f>UPPER(IF(OR(AC23="a",AC23="as"),AB25,IF(OR(AC23="b",AC23="bs"),AB21,)))</f>
        <v/>
      </c>
      <c r="AC64" s="59"/>
    </row>
    <row r="65" spans="2:31" ht="9" customHeight="1" x14ac:dyDescent="0.2">
      <c r="B65" s="61"/>
      <c r="C65" s="62"/>
      <c r="D65" s="62"/>
      <c r="E65" s="85"/>
      <c r="F65" s="62"/>
      <c r="G65" s="85"/>
      <c r="H65" s="86"/>
      <c r="I65" s="87">
        <v>16</v>
      </c>
      <c r="J65" s="88" t="str">
        <f>UPPER(IF($I65="","",VLOOKUP($I65,PrepB!$A$13:$G$76,2,FALSE)))</f>
        <v>ZALOUMIS</v>
      </c>
      <c r="K65" s="88" t="str">
        <f>IF($I65="","",VLOOKUP($I65,PrepB!$A$13:$G$76,3,FALSE))</f>
        <v>LYLE</v>
      </c>
      <c r="L65" s="74" t="str">
        <f>UPPER(IF($I65="","",VLOOKUP($I65,PrepB!$A$13:$G$76,4,FALSE)))</f>
        <v>ZIM</v>
      </c>
      <c r="M65" s="89"/>
      <c r="N65" s="62"/>
      <c r="O65" s="90"/>
      <c r="P65" s="85"/>
      <c r="Q65" s="101"/>
      <c r="R65" s="85"/>
      <c r="S65" s="62"/>
    </row>
    <row r="66" spans="2:31" ht="9" customHeight="1" x14ac:dyDescent="0.2">
      <c r="B66" s="61"/>
      <c r="C66" s="62"/>
      <c r="D66" s="62"/>
      <c r="E66" s="97"/>
      <c r="F66" s="75" t="str">
        <f>UPPER(IF(OR(G66="a",G66="as"),H64,IF(OR(G66="b",G66="bs"),H68,)))</f>
        <v/>
      </c>
      <c r="G66" s="92"/>
      <c r="H66" s="93"/>
      <c r="I66" s="62"/>
      <c r="J66" s="62"/>
      <c r="K66" s="62"/>
      <c r="L66" s="62"/>
      <c r="M66" s="62"/>
      <c r="N66" s="93"/>
      <c r="O66" s="104"/>
      <c r="P66" s="99" t="str">
        <f>UPPER(IF(OR(O66="a",O66="as"),N64,IF(OR(O66="b",O66="bs"),N68,)))</f>
        <v/>
      </c>
      <c r="Q66" s="100"/>
      <c r="R66" s="85"/>
      <c r="S66" s="62"/>
    </row>
    <row r="67" spans="2:31" ht="11.25" x14ac:dyDescent="0.2">
      <c r="B67" s="61"/>
      <c r="C67" s="61"/>
      <c r="D67" s="61"/>
      <c r="E67" s="62"/>
      <c r="F67" s="86"/>
      <c r="G67" s="85"/>
      <c r="H67" s="62"/>
      <c r="I67" s="63">
        <v>10</v>
      </c>
      <c r="J67" s="88" t="str">
        <f>UPPER(IF($I67="","",VLOOKUP($I67,PrepB!$A$13:$G$76,2,FALSE)))</f>
        <v>BASSEM SOBHY</v>
      </c>
      <c r="K67" s="88" t="str">
        <f>IF($I67="","",VLOOKUP($I67,PrepB!$A$13:$G$76,3,FALSE))</f>
        <v>MICHAEL</v>
      </c>
      <c r="L67" s="74" t="str">
        <f>UPPER(IF($I67="","",VLOOKUP($I67,PrepB!$A$13:$G$76,4,FALSE)))</f>
        <v>EGY</v>
      </c>
      <c r="M67" s="62"/>
      <c r="N67" s="62"/>
      <c r="O67" s="66"/>
      <c r="P67" s="85"/>
      <c r="Q67" s="66"/>
      <c r="R67" s="62"/>
      <c r="S67" s="62"/>
      <c r="V67" s="137" t="s">
        <v>71</v>
      </c>
      <c r="W67" s="55"/>
      <c r="X67" s="51" t="str">
        <f>UPPER(IF(OR(W40="a",W40="as"),X42,IF(OR(W40="b",W40="bs"),X38,)))</f>
        <v/>
      </c>
      <c r="AB67" s="51" t="str">
        <f>UPPER(IF(OR(W15="a",W15="as"),X17,IF(OR(W15="b",W15="bs"),X13,)))</f>
        <v/>
      </c>
      <c r="AC67" s="55"/>
      <c r="AD67" s="384" t="s">
        <v>72</v>
      </c>
      <c r="AE67" s="384"/>
    </row>
    <row r="68" spans="2:31" ht="11.25" x14ac:dyDescent="0.2">
      <c r="B68" s="61"/>
      <c r="C68" s="61"/>
      <c r="D68" s="61"/>
      <c r="E68" s="62"/>
      <c r="F68" s="62"/>
      <c r="G68" s="97"/>
      <c r="H68" s="75" t="str">
        <f>UPPER(IF(OR(M68="a",M68="as"),J69,IF(OR(M68="b",M68="bs"),J67,)))</f>
        <v>BASSEM SOBHY</v>
      </c>
      <c r="I68" s="98"/>
      <c r="J68" s="78"/>
      <c r="K68" s="78"/>
      <c r="L68" s="78"/>
      <c r="M68" s="79" t="s">
        <v>60</v>
      </c>
      <c r="N68" s="80" t="str">
        <f>UPPER(IF(OR(M68="a",M68="as"),J67,IF(OR(M68="b",M68="bs"),J69,)))</f>
        <v>AHOUDA</v>
      </c>
      <c r="O68" s="100"/>
      <c r="P68" s="85"/>
      <c r="Q68" s="66"/>
      <c r="R68" s="62"/>
      <c r="S68" s="62"/>
      <c r="V68" s="127"/>
      <c r="W68" s="56"/>
      <c r="AC68" s="60"/>
    </row>
    <row r="69" spans="2:31" ht="11.25" x14ac:dyDescent="0.2">
      <c r="B69" s="61"/>
      <c r="C69" s="61"/>
      <c r="D69" s="61"/>
      <c r="E69" s="62"/>
      <c r="F69" s="62"/>
      <c r="G69" s="62"/>
      <c r="H69" s="62"/>
      <c r="I69" s="87">
        <v>3</v>
      </c>
      <c r="J69" s="64" t="str">
        <f>UPPER(IF($I69="","",VLOOKUP($I69,PrepB!$A$13:$G$76,2,FALSE)))</f>
        <v>AHOUDA</v>
      </c>
      <c r="K69" s="64" t="str">
        <f>IF($I69="","",VLOOKUP($I69,PrepB!$A$13:$G$76,3,FALSE))</f>
        <v>WALID</v>
      </c>
      <c r="L69" s="65" t="str">
        <f>UPPER(IF($I69="","",VLOOKUP($I69,PrepB!$A$13:$G$76,4,FALSE)))</f>
        <v>MAR</v>
      </c>
      <c r="M69" s="89"/>
      <c r="N69" s="62"/>
      <c r="O69" s="66"/>
      <c r="P69" s="62"/>
      <c r="Q69" s="66"/>
      <c r="R69" s="62"/>
      <c r="S69" s="62"/>
      <c r="V69" s="73" t="str">
        <f>UPPER(IF(OR(W69="a",W69="as"),X67,IF(OR(W69="b",W69="bs"),X71,)))</f>
        <v/>
      </c>
      <c r="W69" s="155"/>
      <c r="X69" s="156"/>
      <c r="Y69" s="156"/>
      <c r="Z69" s="156"/>
      <c r="AA69" s="156"/>
      <c r="AB69" s="156"/>
      <c r="AC69" s="158"/>
      <c r="AD69" s="73" t="str">
        <f>UPPER(IF(OR(AC69="a",AC69="as"),AB67,IF(OR(AC69="b",AC69="bs"),AB71,)))</f>
        <v/>
      </c>
    </row>
    <row r="70" spans="2:31" ht="11.25" x14ac:dyDescent="0.2">
      <c r="B70" s="61"/>
      <c r="C70" s="61"/>
      <c r="D70" s="61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6"/>
      <c r="P70" s="62"/>
      <c r="Q70" s="66"/>
      <c r="R70" s="62"/>
      <c r="S70" s="62"/>
      <c r="V70" s="62"/>
      <c r="W70" s="82"/>
      <c r="AC70" s="83"/>
      <c r="AD70" s="61"/>
    </row>
    <row r="71" spans="2:31" x14ac:dyDescent="0.15">
      <c r="C71" s="37"/>
      <c r="D71" s="37"/>
      <c r="W71" s="91"/>
      <c r="X71" s="51" t="str">
        <f>UPPER(IF(OR(W48="a",W48="as"),X50,IF(OR(W48="b",W48="bs"),X46,)))</f>
        <v/>
      </c>
      <c r="AB71" s="51" t="str">
        <f>UPPER(IF(OR(W23="a",W23="as"),X25,IF(OR(W23="b",W23="bs"),X21,)))</f>
        <v/>
      </c>
      <c r="AC71" s="59"/>
    </row>
  </sheetData>
  <mergeCells count="14">
    <mergeCell ref="AD60:AE60"/>
    <mergeCell ref="AD67:AE67"/>
    <mergeCell ref="T12:V12"/>
    <mergeCell ref="AD12:AE12"/>
    <mergeCell ref="AD29:AE29"/>
    <mergeCell ref="B35:D35"/>
    <mergeCell ref="AD38:AE38"/>
    <mergeCell ref="AD53:AE53"/>
    <mergeCell ref="C1:P2"/>
    <mergeCell ref="C3:P4"/>
    <mergeCell ref="T4:V4"/>
    <mergeCell ref="AD4:AE4"/>
    <mergeCell ref="B5:H5"/>
    <mergeCell ref="P5:R5"/>
  </mergeCells>
  <conditionalFormatting sqref="AB28">
    <cfRule type="expression" dxfId="3" priority="1" stopIfTrue="1">
      <formula>AA28="as"</formula>
    </cfRule>
    <cfRule type="expression" dxfId="2" priority="2" stopIfTrue="1">
      <formula>AA28="bs"</formula>
    </cfRule>
  </conditionalFormatting>
  <pageMargins left="0.39370078740157483" right="0.39370078740157483" top="0.39370078740157483" bottom="0.39370078740157483" header="0.51181102362204722" footer="0.51181102362204722"/>
  <pageSetup paperSize="9" scale="80" orientation="landscape" horizontalDpi="4294967293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topLeftCell="A24" workbookViewId="0">
      <selection activeCell="G24" sqref="G24"/>
    </sheetView>
  </sheetViews>
  <sheetFormatPr baseColWidth="10" defaultRowHeight="8.25" x14ac:dyDescent="0.15"/>
  <cols>
    <col min="1" max="1" width="0.7109375" style="161" customWidth="1"/>
    <col min="2" max="2" width="7.85546875" style="161" customWidth="1"/>
    <col min="3" max="3" width="1.42578125" style="159" customWidth="1"/>
    <col min="4" max="4" width="7.85546875" style="159" customWidth="1"/>
    <col min="5" max="5" width="1.7109375" style="159" customWidth="1"/>
    <col min="6" max="6" width="7.85546875" style="159" customWidth="1"/>
    <col min="7" max="7" width="1.5703125" style="159" customWidth="1"/>
    <col min="8" max="8" width="7.85546875" style="159" customWidth="1"/>
    <col min="9" max="9" width="2" style="159" customWidth="1"/>
    <col min="10" max="10" width="12.42578125" style="159" customWidth="1"/>
    <col min="11" max="11" width="11.28515625" style="159" customWidth="1"/>
    <col min="12" max="12" width="5.28515625" style="159" customWidth="1"/>
    <col min="13" max="13" width="1.5703125" style="159" customWidth="1"/>
    <col min="14" max="14" width="7.85546875" style="159" customWidth="1"/>
    <col min="15" max="15" width="1.5703125" style="160" customWidth="1"/>
    <col min="16" max="16" width="8" style="159" customWidth="1"/>
    <col min="17" max="17" width="1.42578125" style="160" customWidth="1"/>
    <col min="18" max="18" width="8" style="159" customWidth="1"/>
    <col min="19" max="19" width="1.28515625" style="159" customWidth="1"/>
    <col min="20" max="20" width="7.85546875" style="159" customWidth="1"/>
    <col min="21" max="21" width="5.140625" style="159" customWidth="1"/>
    <col min="22" max="22" width="8" style="159" customWidth="1"/>
    <col min="23" max="23" width="1.42578125" style="160" customWidth="1"/>
    <col min="24" max="24" width="8" style="159" customWidth="1"/>
    <col min="25" max="25" width="1.85546875" style="159" customWidth="1"/>
    <col min="26" max="26" width="8" style="159" customWidth="1"/>
    <col min="27" max="27" width="1.5703125" style="160" customWidth="1"/>
    <col min="28" max="28" width="8" style="159" customWidth="1"/>
    <col min="29" max="29" width="1.42578125" style="160" customWidth="1"/>
    <col min="30" max="30" width="8" style="161" customWidth="1"/>
    <col min="31" max="16384" width="11.42578125" style="161"/>
  </cols>
  <sheetData>
    <row r="1" spans="1:31" ht="8.25" customHeight="1" x14ac:dyDescent="0.3">
      <c r="A1" s="37"/>
      <c r="B1" s="38"/>
      <c r="C1" s="385" t="s">
        <v>226</v>
      </c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"/>
      <c r="R1" s="38"/>
      <c r="S1" s="39"/>
    </row>
    <row r="2" spans="1:31" ht="13.5" customHeight="1" x14ac:dyDescent="0.3">
      <c r="A2" s="38"/>
      <c r="B2" s="38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"/>
      <c r="R2" s="38"/>
      <c r="S2" s="39"/>
    </row>
    <row r="3" spans="1:31" ht="8.25" customHeight="1" x14ac:dyDescent="0.25">
      <c r="A3" s="37"/>
      <c r="B3" s="41"/>
      <c r="C3" s="387" t="s">
        <v>53</v>
      </c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42"/>
      <c r="R3" s="42"/>
      <c r="S3" s="39"/>
      <c r="V3" s="162"/>
      <c r="W3" s="163"/>
      <c r="X3" s="164"/>
      <c r="Y3" s="164"/>
      <c r="Z3" s="164"/>
      <c r="AA3" s="165"/>
      <c r="AB3" s="164"/>
      <c r="AC3" s="165"/>
      <c r="AD3" s="162"/>
    </row>
    <row r="4" spans="1:31" ht="11.25" customHeight="1" x14ac:dyDescent="0.25">
      <c r="A4" s="41"/>
      <c r="B4" s="41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42"/>
      <c r="R4" s="42"/>
      <c r="S4" s="39"/>
      <c r="T4" s="394" t="s">
        <v>54</v>
      </c>
      <c r="U4" s="394"/>
      <c r="V4" s="394"/>
      <c r="X4" s="166"/>
      <c r="Y4" s="166"/>
      <c r="Z4" s="167" t="str">
        <f>UPPER(IF(OR(Q14="a",Q14="as"),P18,IF(OR(Q14="b",Q14="bs"),P10,)))</f>
        <v/>
      </c>
      <c r="AA4" s="168"/>
      <c r="AB4" s="166"/>
      <c r="AC4" s="169"/>
      <c r="AD4" s="394" t="s">
        <v>55</v>
      </c>
      <c r="AE4" s="394"/>
    </row>
    <row r="5" spans="1:31" ht="9" customHeight="1" x14ac:dyDescent="0.2">
      <c r="A5" s="37"/>
      <c r="B5" s="389"/>
      <c r="C5" s="389"/>
      <c r="D5" s="389"/>
      <c r="E5" s="389"/>
      <c r="F5" s="389"/>
      <c r="G5" s="389"/>
      <c r="H5" s="389"/>
      <c r="I5" s="49"/>
      <c r="J5" s="49"/>
      <c r="K5" s="50"/>
      <c r="L5" s="50"/>
      <c r="M5" s="50"/>
      <c r="N5" s="50" t="s">
        <v>56</v>
      </c>
      <c r="O5" s="50"/>
      <c r="P5" s="390" t="s">
        <v>225</v>
      </c>
      <c r="Q5" s="390"/>
      <c r="R5" s="390"/>
      <c r="S5" s="39"/>
      <c r="X5" s="170" t="str">
        <f>UPPER(IF(OR(AA5="a",AA5="as"),Z6,IF(OR(AA5="b",AA5="bs"),Z4,)))</f>
        <v/>
      </c>
      <c r="Y5" s="171"/>
      <c r="Z5" s="172"/>
      <c r="AA5" s="173"/>
      <c r="AB5" s="170" t="str">
        <f>UPPER(IF(OR(AA5="a",AA5="as"),Z4,IF(OR(AA5="b",AA5="bs"),Z6,)))</f>
        <v/>
      </c>
      <c r="AC5" s="174"/>
    </row>
    <row r="6" spans="1:31" ht="9" customHeight="1" x14ac:dyDescent="0.2">
      <c r="W6" s="175"/>
      <c r="X6" s="176"/>
      <c r="Y6" s="177"/>
      <c r="Z6" s="167" t="str">
        <f>UPPER(IF(OR(Q30="a",Q30="as"),P34,IF(OR(Q30="b",Q30="bs"),P26,)))</f>
        <v/>
      </c>
      <c r="AA6" s="178"/>
      <c r="AB6" s="179"/>
      <c r="AC6" s="180"/>
      <c r="AD6" s="159"/>
    </row>
    <row r="7" spans="1:31" ht="9" customHeight="1" x14ac:dyDescent="0.2">
      <c r="B7" s="181"/>
      <c r="C7" s="166"/>
      <c r="D7" s="166"/>
      <c r="E7" s="166"/>
      <c r="F7" s="166"/>
      <c r="G7" s="166"/>
      <c r="H7" s="166"/>
      <c r="I7" s="182">
        <v>1</v>
      </c>
      <c r="J7" s="183" t="str">
        <f>UPPER(IF($I7="","",VLOOKUP($I7,PrepG!$A$13:$G$76,2,FALSE)))</f>
        <v xml:space="preserve">EL AOUNI </v>
      </c>
      <c r="K7" s="183" t="str">
        <f>IF($I7="","",VLOOKUP($I7,PrepG!$A$13:$G$76,3,FALSE))</f>
        <v>AYA</v>
      </c>
      <c r="L7" s="184" t="str">
        <f>UPPER(IF($I7="","",VLOOKUP($I7,PrepG!$A$13:$G$76,4,FALSE)))</f>
        <v>MAR</v>
      </c>
      <c r="M7" s="166"/>
      <c r="N7" s="166"/>
      <c r="O7" s="168"/>
      <c r="P7" s="166"/>
      <c r="Q7" s="168"/>
      <c r="R7" s="166"/>
      <c r="V7" s="185" t="str">
        <f>UPPER(IF(OR(W7="a",W7="as"),X5,IF(OR(W7="b",W7="bs"),X9,)))</f>
        <v/>
      </c>
      <c r="W7" s="186"/>
      <c r="X7" s="187"/>
      <c r="Y7" s="188"/>
      <c r="Z7" s="166"/>
      <c r="AA7" s="168"/>
      <c r="AB7" s="189"/>
      <c r="AC7" s="190"/>
      <c r="AD7" s="170" t="str">
        <f>UPPER(IF(OR(AC7="a",AC7="as"),AB5,IF(OR(AC7="b",AC7="bs"),AB9,)))</f>
        <v/>
      </c>
    </row>
    <row r="8" spans="1:31" ht="9" customHeight="1" x14ac:dyDescent="0.2">
      <c r="B8" s="181"/>
      <c r="C8" s="166"/>
      <c r="D8" s="166"/>
      <c r="E8" s="166"/>
      <c r="F8" s="166"/>
      <c r="G8" s="167"/>
      <c r="H8" s="185" t="str">
        <f>UPPER(IF(OR(M8="a",M8="as"),J9,IF(OR(M8="b",M8="bs"),J7,)))</f>
        <v>BYE</v>
      </c>
      <c r="I8" s="191"/>
      <c r="J8" s="192"/>
      <c r="K8" s="172"/>
      <c r="L8" s="192"/>
      <c r="M8" s="193" t="s">
        <v>57</v>
      </c>
      <c r="N8" s="194" t="str">
        <f>UPPER(IF(OR(M8="a",M8="as"),J7,IF(OR(M8="b",M8="bs"),J9,)))</f>
        <v xml:space="preserve">EL AOUNI </v>
      </c>
      <c r="O8" s="168"/>
      <c r="P8" s="166"/>
      <c r="Q8" s="168"/>
      <c r="R8" s="166"/>
      <c r="V8" s="166"/>
      <c r="W8" s="195"/>
      <c r="X8" s="187"/>
      <c r="Y8" s="166"/>
      <c r="Z8" s="167" t="str">
        <f>UPPER(IF(OR(Q46="a",Q46="as"),P50,IF(OR(Q46="b",Q46="bs"),P42,)))</f>
        <v/>
      </c>
      <c r="AA8" s="168"/>
      <c r="AB8" s="189"/>
      <c r="AC8" s="196"/>
      <c r="AD8" s="166"/>
    </row>
    <row r="9" spans="1:31" ht="9" customHeight="1" x14ac:dyDescent="0.2">
      <c r="B9" s="181"/>
      <c r="C9" s="197"/>
      <c r="D9" s="197"/>
      <c r="E9" s="197"/>
      <c r="F9" s="166"/>
      <c r="G9" s="198"/>
      <c r="H9" s="176"/>
      <c r="I9" s="199">
        <v>32</v>
      </c>
      <c r="J9" s="200" t="str">
        <f>UPPER(IF($I9="","",VLOOKUP($I9,PrepG!$A$13:$G$76,2,FALSE)))</f>
        <v>BYE</v>
      </c>
      <c r="K9" s="200" t="str">
        <f>IF($I9="","",VLOOKUP($I9,PrepG!$A$13:$G$76,3,FALSE))</f>
        <v/>
      </c>
      <c r="L9" s="167" t="str">
        <f>UPPER(IF($I9="","",VLOOKUP($I9,PrepG!$A$13:$G$76,4,FALSE)))</f>
        <v/>
      </c>
      <c r="M9" s="201"/>
      <c r="N9" s="166"/>
      <c r="O9" s="202"/>
      <c r="P9" s="198"/>
      <c r="Q9" s="168"/>
      <c r="R9" s="166"/>
      <c r="W9" s="203"/>
      <c r="X9" s="170" t="str">
        <f>UPPER(IF(OR(AA9="a",AA9="as"),Z10,IF(OR(AA9="b",AA9="bs"),Z8,)))</f>
        <v/>
      </c>
      <c r="Y9" s="171"/>
      <c r="Z9" s="172"/>
      <c r="AA9" s="173"/>
      <c r="AB9" s="170" t="str">
        <f>UPPER(IF(OR(AA9="a",AA9="as"),Z8,IF(OR(AA9="b",AA9="bs"),Z10,)))</f>
        <v/>
      </c>
      <c r="AC9" s="204"/>
    </row>
    <row r="10" spans="1:31" ht="9" customHeight="1" x14ac:dyDescent="0.2">
      <c r="B10" s="181"/>
      <c r="C10" s="166"/>
      <c r="D10" s="166"/>
      <c r="E10" s="166"/>
      <c r="F10" s="185" t="str">
        <f>UPPER(IF(OR(G10="a",G10="as"),H8,IF(OR(G10="b",G10="bs"),H12,)))</f>
        <v>PONTHY</v>
      </c>
      <c r="G10" s="205" t="s">
        <v>60</v>
      </c>
      <c r="H10" s="188"/>
      <c r="I10" s="166"/>
      <c r="J10" s="192"/>
      <c r="K10" s="172"/>
      <c r="L10" s="192"/>
      <c r="M10" s="166"/>
      <c r="N10" s="188"/>
      <c r="O10" s="206"/>
      <c r="P10" s="207" t="str">
        <f>UPPER(IF(OR(O10="a",O10="as"),N8,IF(OR(O10="b",O10="bs"),N12,)))</f>
        <v/>
      </c>
      <c r="Q10" s="168"/>
      <c r="R10" s="166"/>
      <c r="X10" s="166"/>
      <c r="Y10" s="177"/>
      <c r="Z10" s="167" t="str">
        <f>UPPER(IF(OR(Q62="a",Q62="as"),P66,IF(OR(Q62="b",Q62="bs"),P58,)))</f>
        <v/>
      </c>
      <c r="AA10" s="178"/>
      <c r="AB10" s="166"/>
    </row>
    <row r="11" spans="1:31" ht="9" customHeight="1" x14ac:dyDescent="0.2">
      <c r="B11" s="181"/>
      <c r="C11" s="166"/>
      <c r="D11" s="166"/>
      <c r="E11" s="171"/>
      <c r="F11" s="176"/>
      <c r="G11" s="198"/>
      <c r="H11" s="166"/>
      <c r="I11" s="182">
        <v>22</v>
      </c>
      <c r="J11" s="200" t="str">
        <f>UPPER(IF($I11="","",VLOOKUP($I11,PrepG!$A$13:$G$76,2,FALSE)))</f>
        <v>PONTHY</v>
      </c>
      <c r="K11" s="200" t="str">
        <f>IF($I11="","",VLOOKUP($I11,PrepG!$A$13:$G$76,3,FALSE))</f>
        <v>BATIPA SAIDATH</v>
      </c>
      <c r="L11" s="167" t="str">
        <f>UPPER(IF($I11="","",VLOOKUP($I11,PrepG!$A$13:$G$76,4,FALSE)))</f>
        <v>BEN</v>
      </c>
      <c r="M11" s="166"/>
      <c r="N11" s="166"/>
      <c r="O11" s="168"/>
      <c r="P11" s="198"/>
      <c r="Q11" s="202"/>
      <c r="R11" s="198"/>
      <c r="X11" s="166"/>
      <c r="Y11" s="166"/>
      <c r="Z11" s="166"/>
      <c r="AA11" s="168"/>
      <c r="AB11" s="166"/>
    </row>
    <row r="12" spans="1:31" ht="9" customHeight="1" x14ac:dyDescent="0.2">
      <c r="B12" s="181"/>
      <c r="C12" s="166"/>
      <c r="D12" s="166"/>
      <c r="E12" s="198"/>
      <c r="F12" s="166"/>
      <c r="G12" s="177"/>
      <c r="H12" s="185" t="str">
        <f>UPPER(IF(OR(M12="a",M12="as"),J13,IF(OR(M12="b",M12="bs"),J11,)))</f>
        <v>PONTHY</v>
      </c>
      <c r="I12" s="208"/>
      <c r="J12" s="192"/>
      <c r="K12" s="172"/>
      <c r="L12" s="192"/>
      <c r="M12" s="193" t="s">
        <v>60</v>
      </c>
      <c r="N12" s="170" t="str">
        <f>UPPER(IF(OR(M12="a",M12="as"),J11,IF(OR(M12="b",M12="bs"),J13,)))</f>
        <v>RASENDRA ANDRIANNANTENAINA</v>
      </c>
      <c r="O12" s="178"/>
      <c r="P12" s="198"/>
      <c r="Q12" s="209"/>
      <c r="R12" s="198"/>
      <c r="T12" s="394" t="s">
        <v>58</v>
      </c>
      <c r="U12" s="394"/>
      <c r="V12" s="394"/>
      <c r="X12" s="166"/>
      <c r="Y12" s="166"/>
      <c r="Z12" s="167" t="str">
        <f>UPPER(IF(OR(O10="a",O10="as"),N12,IF(OR(O10="b",O10="bs"),N8,)))</f>
        <v/>
      </c>
      <c r="AA12" s="168"/>
      <c r="AB12" s="166"/>
      <c r="AD12" s="394" t="s">
        <v>59</v>
      </c>
      <c r="AE12" s="394"/>
    </row>
    <row r="13" spans="1:31" ht="9" customHeight="1" x14ac:dyDescent="0.2">
      <c r="B13" s="181"/>
      <c r="C13" s="166"/>
      <c r="D13" s="166"/>
      <c r="E13" s="198"/>
      <c r="F13" s="166"/>
      <c r="G13" s="166"/>
      <c r="H13" s="166"/>
      <c r="I13" s="199">
        <v>16</v>
      </c>
      <c r="J13" s="200" t="str">
        <f>UPPER(IF($I13="","",VLOOKUP($I13,PrepG!$A$13:$G$76,2,FALSE)))</f>
        <v>RASENDRA ANDRIANNANTENAINA</v>
      </c>
      <c r="K13" s="200" t="str">
        <f>IF($I13="","",VLOOKUP($I13,PrepG!$A$13:$G$76,3,FALSE))</f>
        <v>Miotisoa</v>
      </c>
      <c r="L13" s="167" t="str">
        <f>UPPER(IF($I13="","",VLOOKUP($I13,PrepG!$A$13:$G$76,4,FALSE)))</f>
        <v>MAD</v>
      </c>
      <c r="M13" s="201"/>
      <c r="N13" s="166"/>
      <c r="O13" s="168"/>
      <c r="P13" s="166"/>
      <c r="Q13" s="209"/>
      <c r="R13" s="198"/>
      <c r="X13" s="185" t="str">
        <f>UPPER(IF(OR(AA13="a",AA13="as"),Z14,IF(OR(AA13="b",AA13="bs"),Z12,)))</f>
        <v/>
      </c>
      <c r="Y13" s="171"/>
      <c r="Z13" s="172"/>
      <c r="AA13" s="173"/>
      <c r="AB13" s="170" t="str">
        <f>UPPER(IF(OR(AA13="a",AA13="as"),Z12,IF(OR(AA13="b",AA13="bs"),Z14,)))</f>
        <v/>
      </c>
      <c r="AC13" s="174"/>
      <c r="AD13" s="159"/>
    </row>
    <row r="14" spans="1:31" ht="9" customHeight="1" x14ac:dyDescent="0.2">
      <c r="B14" s="181"/>
      <c r="C14" s="166"/>
      <c r="D14" s="185" t="str">
        <f>UPPER(IF(OR(E14="a",E14="as"),F10,IF(OR(E14="b",E14="bs"),F18,)))</f>
        <v/>
      </c>
      <c r="E14" s="210"/>
      <c r="F14" s="188"/>
      <c r="G14" s="188"/>
      <c r="H14" s="166"/>
      <c r="I14" s="166"/>
      <c r="J14" s="192"/>
      <c r="K14" s="172"/>
      <c r="L14" s="192"/>
      <c r="M14" s="166"/>
      <c r="N14" s="166"/>
      <c r="O14" s="168"/>
      <c r="P14" s="188"/>
      <c r="Q14" s="211"/>
      <c r="R14" s="194" t="str">
        <f>UPPER(IF(OR(Q14="a",Q14="as"),P10,IF(OR(Q14="b",Q14="bs"),P18,)))</f>
        <v/>
      </c>
      <c r="W14" s="175"/>
      <c r="X14" s="176"/>
      <c r="Y14" s="177"/>
      <c r="Z14" s="167" t="str">
        <f>UPPER(IF(OR(O18="a",O18="as"),N20,IF(OR(O18="b",O18="bs"),N16,)))</f>
        <v/>
      </c>
      <c r="AA14" s="178"/>
      <c r="AB14" s="176"/>
      <c r="AC14" s="180"/>
      <c r="AD14" s="159"/>
    </row>
    <row r="15" spans="1:31" ht="9" customHeight="1" x14ac:dyDescent="0.2">
      <c r="B15" s="181"/>
      <c r="C15" s="171"/>
      <c r="D15" s="176"/>
      <c r="E15" s="198"/>
      <c r="F15" s="166"/>
      <c r="G15" s="166"/>
      <c r="H15" s="166"/>
      <c r="I15" s="182">
        <v>21</v>
      </c>
      <c r="J15" s="200" t="str">
        <f>UPPER(IF($I15="","",VLOOKUP($I15,PrepG!$A$13:$G$76,2,FALSE)))</f>
        <v>ASUMWA</v>
      </c>
      <c r="K15" s="200" t="str">
        <f>IF($I15="","",VLOOKUP($I15,PrepG!$A$13:$G$76,3,FALSE))</f>
        <v>ROSELIDA</v>
      </c>
      <c r="L15" s="167" t="str">
        <f>UPPER(IF($I15="","",VLOOKUP($I15,PrepG!$A$13:$G$76,4,FALSE)))</f>
        <v>KEN</v>
      </c>
      <c r="M15" s="166"/>
      <c r="N15" s="166"/>
      <c r="O15" s="168"/>
      <c r="P15" s="166"/>
      <c r="Q15" s="209"/>
      <c r="R15" s="198"/>
      <c r="S15" s="212"/>
      <c r="V15" s="185" t="str">
        <f>UPPER(IF(OR(W15="a",W15="as"),X13,IF(OR(W15="b",W15="bs"),X17,)))</f>
        <v/>
      </c>
      <c r="W15" s="186"/>
      <c r="X15" s="189"/>
      <c r="Y15" s="188"/>
      <c r="Z15" s="166"/>
      <c r="AA15" s="168"/>
      <c r="AB15" s="189"/>
      <c r="AC15" s="190"/>
      <c r="AD15" s="170" t="str">
        <f>UPPER(IF(OR(AC15="a",AC15="as"),AB13,IF(OR(AC15="b",AC15="bs"),AB17,)))</f>
        <v/>
      </c>
    </row>
    <row r="16" spans="1:31" ht="9" customHeight="1" x14ac:dyDescent="0.2">
      <c r="B16" s="181"/>
      <c r="C16" s="198"/>
      <c r="D16" s="166"/>
      <c r="E16" s="198"/>
      <c r="F16" s="166"/>
      <c r="G16" s="167"/>
      <c r="H16" s="185" t="str">
        <f>UPPER(IF(OR(M16="a",M16="as"),J17,IF(OR(M16="b",M16="bs"),J15,)))</f>
        <v>ASUMWA</v>
      </c>
      <c r="I16" s="208"/>
      <c r="J16" s="192"/>
      <c r="K16" s="172"/>
      <c r="L16" s="192"/>
      <c r="M16" s="193" t="s">
        <v>60</v>
      </c>
      <c r="N16" s="170" t="str">
        <f>UPPER(IF(OR(M16="a",M16="as"),J15,IF(OR(M16="b",M16="bs"),J17,)))</f>
        <v xml:space="preserve">BARGAOUI </v>
      </c>
      <c r="O16" s="168"/>
      <c r="P16" s="166"/>
      <c r="Q16" s="209"/>
      <c r="R16" s="198"/>
      <c r="S16" s="213"/>
      <c r="V16" s="171"/>
      <c r="W16" s="195"/>
      <c r="X16" s="189"/>
      <c r="Y16" s="166"/>
      <c r="Z16" s="167" t="str">
        <f>UPPER(IF(OR(O26="a",O26="as"),N28,IF(OR(O26="b",O26="bs"),N24,)))</f>
        <v/>
      </c>
      <c r="AA16" s="168"/>
      <c r="AB16" s="187"/>
      <c r="AC16" s="196"/>
      <c r="AD16" s="214"/>
    </row>
    <row r="17" spans="2:31" ht="9" customHeight="1" x14ac:dyDescent="0.2">
      <c r="B17" s="181"/>
      <c r="C17" s="198"/>
      <c r="D17" s="215"/>
      <c r="E17" s="216"/>
      <c r="F17" s="166"/>
      <c r="G17" s="198"/>
      <c r="H17" s="176"/>
      <c r="I17" s="199">
        <v>26</v>
      </c>
      <c r="J17" s="200" t="str">
        <f>UPPER(IF($I17="","",VLOOKUP($I17,PrepG!$A$13:$G$76,2,FALSE)))</f>
        <v xml:space="preserve">BARGAOUI </v>
      </c>
      <c r="K17" s="200" t="str">
        <f>IF($I17="","",VLOOKUP($I17,PrepG!$A$13:$G$76,3,FALSE))</f>
        <v>AMIRA</v>
      </c>
      <c r="L17" s="167" t="str">
        <f>UPPER(IF($I17="","",VLOOKUP($I17,PrepG!$A$13:$G$76,4,FALSE)))</f>
        <v>TUN</v>
      </c>
      <c r="M17" s="201"/>
      <c r="N17" s="166"/>
      <c r="O17" s="202"/>
      <c r="P17" s="198"/>
      <c r="Q17" s="209"/>
      <c r="R17" s="198"/>
      <c r="S17" s="213"/>
      <c r="V17" s="217"/>
      <c r="W17" s="203"/>
      <c r="X17" s="185" t="str">
        <f>UPPER(IF(OR(AA17="a",AA17="as"),Z18,IF(OR(AA17="b",AA17="bs"),Z16,)))</f>
        <v/>
      </c>
      <c r="Y17" s="171"/>
      <c r="Z17" s="172"/>
      <c r="AA17" s="173"/>
      <c r="AB17" s="170" t="str">
        <f>UPPER(IF(OR(AA17="a",AA17="as"),Z16,IF(OR(AA17="b",AA17="bs"),Z18,)))</f>
        <v/>
      </c>
      <c r="AC17" s="204"/>
      <c r="AD17" s="213"/>
    </row>
    <row r="18" spans="2:31" ht="9" customHeight="1" x14ac:dyDescent="0.2">
      <c r="B18" s="181"/>
      <c r="C18" s="198"/>
      <c r="D18" s="188"/>
      <c r="E18" s="218"/>
      <c r="F18" s="185" t="str">
        <f>UPPER(IF(OR(G18="a",G18="as"),H16,IF(OR(G18="b",G18="bs"),H20,)))</f>
        <v/>
      </c>
      <c r="G18" s="205"/>
      <c r="H18" s="188"/>
      <c r="I18" s="166"/>
      <c r="J18" s="192"/>
      <c r="K18" s="172"/>
      <c r="L18" s="192"/>
      <c r="M18" s="166"/>
      <c r="N18" s="188"/>
      <c r="O18" s="206"/>
      <c r="P18" s="207" t="str">
        <f>UPPER(IF(OR(O18="a",O18="as"),N16,IF(OR(O18="b",O18="bs"),N20,)))</f>
        <v/>
      </c>
      <c r="Q18" s="178"/>
      <c r="R18" s="198"/>
      <c r="S18" s="213"/>
      <c r="V18" s="217"/>
      <c r="X18" s="166"/>
      <c r="Y18" s="177"/>
      <c r="Z18" s="167" t="str">
        <f>UPPER(IF(OR(O34="a",O34="as"),N36,IF(OR(O34="b",O34="bs"),N32,)))</f>
        <v/>
      </c>
      <c r="AA18" s="178"/>
      <c r="AB18" s="166"/>
      <c r="AD18" s="213"/>
    </row>
    <row r="19" spans="2:31" ht="9" customHeight="1" x14ac:dyDescent="0.2">
      <c r="B19" s="181"/>
      <c r="C19" s="198"/>
      <c r="D19" s="166"/>
      <c r="E19" s="166"/>
      <c r="F19" s="176"/>
      <c r="G19" s="198"/>
      <c r="H19" s="166"/>
      <c r="I19" s="182">
        <v>7</v>
      </c>
      <c r="J19" s="200" t="str">
        <f>UPPER(IF($I19="","",VLOOKUP($I19,PrepG!$A$13:$G$76,2,FALSE)))</f>
        <v>SHOUKRY</v>
      </c>
      <c r="K19" s="200" t="str">
        <f>IF($I19="","",VLOOKUP($I19,PrepG!$A$13:$G$76,3,FALSE))</f>
        <v>LAYLA</v>
      </c>
      <c r="L19" s="167" t="str">
        <f>UPPER(IF($I19="","",VLOOKUP($I19,PrepG!$A$13:$G$76,4,FALSE)))</f>
        <v>EGY</v>
      </c>
      <c r="M19" s="166"/>
      <c r="N19" s="166"/>
      <c r="O19" s="168"/>
      <c r="P19" s="198"/>
      <c r="Q19" s="168"/>
      <c r="R19" s="166"/>
      <c r="S19" s="213"/>
      <c r="V19" s="219" t="str">
        <f>UPPER(IF(OR(W19="a",W19="as"),V15,IF(OR(W19="b",W19="bs"),V23,)))</f>
        <v/>
      </c>
      <c r="W19" s="220"/>
      <c r="X19" s="187"/>
      <c r="Y19" s="166"/>
      <c r="Z19" s="166"/>
      <c r="AA19" s="168"/>
      <c r="AB19" s="189"/>
      <c r="AC19" s="220"/>
      <c r="AD19" s="221" t="str">
        <f>UPPER(IF(OR(AC19="a",AC19="as"),AD15,IF(OR(AC19="b",AC19="bs"),AD23,)))</f>
        <v/>
      </c>
      <c r="AE19" s="222"/>
    </row>
    <row r="20" spans="2:31" ht="9" customHeight="1" x14ac:dyDescent="0.2">
      <c r="B20" s="181"/>
      <c r="C20" s="198"/>
      <c r="D20" s="166"/>
      <c r="E20" s="166"/>
      <c r="F20" s="166"/>
      <c r="G20" s="177"/>
      <c r="H20" s="185" t="str">
        <f>UPPER(IF(OR(M20="a",M20="as"),J21,IF(OR(M20="b",M20="bs"),J19,)))</f>
        <v>SHOUKRY</v>
      </c>
      <c r="I20" s="208"/>
      <c r="J20" s="192"/>
      <c r="K20" s="172"/>
      <c r="L20" s="192"/>
      <c r="M20" s="193" t="s">
        <v>60</v>
      </c>
      <c r="N20" s="194" t="str">
        <f>UPPER(IF(OR(M20="a",M20="as"),J19,IF(OR(M20="b",M20="bs"),J21,)))</f>
        <v>CHIMEDZA</v>
      </c>
      <c r="O20" s="178"/>
      <c r="P20" s="198"/>
      <c r="Q20" s="168"/>
      <c r="R20" s="166"/>
      <c r="S20" s="213"/>
      <c r="V20" s="198"/>
      <c r="X20" s="187"/>
      <c r="Y20" s="166"/>
      <c r="Z20" s="167" t="str">
        <f>UPPER(IF(OR(O42="a",O42="as"),N44,IF(OR(O42="b",O42="bs"),N40,)))</f>
        <v/>
      </c>
      <c r="AA20" s="168"/>
      <c r="AB20" s="187"/>
      <c r="AD20" s="223"/>
    </row>
    <row r="21" spans="2:31" ht="9" customHeight="1" x14ac:dyDescent="0.2">
      <c r="B21" s="181"/>
      <c r="C21" s="224"/>
      <c r="D21" s="166"/>
      <c r="E21" s="166"/>
      <c r="F21" s="166"/>
      <c r="G21" s="166"/>
      <c r="H21" s="166"/>
      <c r="I21" s="199">
        <v>12</v>
      </c>
      <c r="J21" s="183" t="str">
        <f>UPPER(IF($I21="","",VLOOKUP($I21,PrepG!$A$13:$G$76,2,FALSE)))</f>
        <v>CHIMEDZA</v>
      </c>
      <c r="K21" s="183" t="str">
        <f>IF($I21="","",VLOOKUP($I21,PrepG!$A$13:$G$76,3,FALSE))</f>
        <v>SASHA NATALIE</v>
      </c>
      <c r="L21" s="184" t="str">
        <f>UPPER(IF($I21="","",VLOOKUP($I21,PrepG!$A$13:$G$76,4,FALSE)))</f>
        <v>ZIM</v>
      </c>
      <c r="M21" s="201"/>
      <c r="N21" s="166"/>
      <c r="O21" s="168"/>
      <c r="P21" s="166"/>
      <c r="Q21" s="168"/>
      <c r="R21" s="188"/>
      <c r="S21" s="213"/>
      <c r="V21" s="217"/>
      <c r="X21" s="170" t="str">
        <f>UPPER(IF(OR(AA21="a",AA21="as"),Z22,IF(OR(AA21="b",AA21="bs"),Z20,)))</f>
        <v/>
      </c>
      <c r="Y21" s="171"/>
      <c r="Z21" s="172"/>
      <c r="AA21" s="173"/>
      <c r="AB21" s="170" t="str">
        <f>UPPER(IF(OR(AA21="a",AA21="as"),Z20,IF(OR(AA21="b",AA21="bs"),Z22,)))</f>
        <v/>
      </c>
      <c r="AC21" s="174"/>
      <c r="AD21" s="213"/>
    </row>
    <row r="22" spans="2:31" ht="9" customHeight="1" x14ac:dyDescent="0.2">
      <c r="B22" s="170" t="str">
        <f>UPPER(IF(OR(C22="a",C22="as"),D14,IF(OR(C22="b",C22="bs"),D30,)))</f>
        <v/>
      </c>
      <c r="C22" s="205" t="s">
        <v>60</v>
      </c>
      <c r="D22" s="188"/>
      <c r="E22" s="188"/>
      <c r="F22" s="166"/>
      <c r="G22" s="188"/>
      <c r="H22" s="166"/>
      <c r="I22" s="166"/>
      <c r="J22" s="192"/>
      <c r="K22" s="172"/>
      <c r="L22" s="192"/>
      <c r="M22" s="166"/>
      <c r="N22" s="166"/>
      <c r="O22" s="168"/>
      <c r="P22" s="166"/>
      <c r="Q22" s="168"/>
      <c r="R22" s="188"/>
      <c r="S22" s="190"/>
      <c r="T22" s="170" t="str">
        <f>UPPER(IF(OR(S22="a",S22="as"),R14,IF(OR(S22="b",S22="bs"),R30,)))</f>
        <v/>
      </c>
      <c r="V22" s="217"/>
      <c r="W22" s="175"/>
      <c r="X22" s="176"/>
      <c r="Y22" s="177"/>
      <c r="Z22" s="167" t="str">
        <f>UPPER(IF(OR(O50="a",O50="as"),N52,IF(OR(O50="b",O50="bs"),N48,)))</f>
        <v/>
      </c>
      <c r="AA22" s="178"/>
      <c r="AB22" s="176"/>
      <c r="AC22" s="180"/>
      <c r="AD22" s="213"/>
    </row>
    <row r="23" spans="2:31" ht="9" customHeight="1" x14ac:dyDescent="0.2">
      <c r="B23" s="171"/>
      <c r="C23" s="198"/>
      <c r="D23" s="166"/>
      <c r="E23" s="166"/>
      <c r="F23" s="166"/>
      <c r="G23" s="166"/>
      <c r="H23" s="166"/>
      <c r="I23" s="182">
        <v>3</v>
      </c>
      <c r="J23" s="183" t="str">
        <f>UPPER(IF($I23="","",VLOOKUP($I23,PrepG!$A$13:$G$76,2,FALSE)))</f>
        <v xml:space="preserve">BEN HASSEN </v>
      </c>
      <c r="K23" s="183" t="str">
        <f>IF($I23="","",VLOOKUP($I23,PrepG!$A$13:$G$76,3,FALSE))</f>
        <v>FERYEL</v>
      </c>
      <c r="L23" s="184" t="str">
        <f>UPPER(IF($I23="","",VLOOKUP($I23,PrepG!$A$13:$G$76,4,FALSE)))</f>
        <v>TUN</v>
      </c>
      <c r="M23" s="166"/>
      <c r="N23" s="166"/>
      <c r="O23" s="168"/>
      <c r="P23" s="166"/>
      <c r="Q23" s="168"/>
      <c r="R23" s="166"/>
      <c r="S23" s="213"/>
      <c r="T23" s="214"/>
      <c r="V23" s="225" t="str">
        <f>UPPER(IF(OR(W23="a",W23="as"),X21,IF(OR(W23="b",W23="bs"),X25,)))</f>
        <v/>
      </c>
      <c r="W23" s="186"/>
      <c r="X23" s="189"/>
      <c r="Y23" s="188"/>
      <c r="Z23" s="166"/>
      <c r="AA23" s="168"/>
      <c r="AB23" s="189"/>
      <c r="AC23" s="190"/>
      <c r="AD23" s="170" t="str">
        <f>UPPER(IF(OR(AC23="a",AC23="as"),AB21,IF(OR(AC23="b",AC23="bs"),AB25,)))</f>
        <v/>
      </c>
      <c r="AE23" s="222"/>
    </row>
    <row r="24" spans="2:31" ht="9" customHeight="1" x14ac:dyDescent="0.2">
      <c r="B24" s="226"/>
      <c r="C24" s="198"/>
      <c r="D24" s="166"/>
      <c r="E24" s="166"/>
      <c r="F24" s="166"/>
      <c r="G24" s="167"/>
      <c r="H24" s="185" t="str">
        <f>UPPER(IF(OR(M24="a",M24="as"),J25,IF(OR(M24="b",M24="bs"),J23,)))</f>
        <v>BYE</v>
      </c>
      <c r="I24" s="208"/>
      <c r="J24" s="192"/>
      <c r="K24" s="172"/>
      <c r="L24" s="192"/>
      <c r="M24" s="193" t="s">
        <v>277</v>
      </c>
      <c r="N24" s="194" t="str">
        <f>UPPER(IF(OR(M24="a",M24="as"),J23,IF(OR(M24="b",M24="bs"),J25,)))</f>
        <v xml:space="preserve">BEN HASSEN </v>
      </c>
      <c r="O24" s="168"/>
      <c r="P24" s="166"/>
      <c r="Q24" s="168"/>
      <c r="R24" s="166"/>
      <c r="S24" s="213"/>
      <c r="T24" s="213"/>
      <c r="V24" s="166"/>
      <c r="W24" s="195"/>
      <c r="X24" s="187"/>
      <c r="Y24" s="166"/>
      <c r="Z24" s="167" t="str">
        <f>UPPER(IF(OR(O58="a",O58="as"),N60,IF(OR(O58="b",O58="bs"),N56,)))</f>
        <v/>
      </c>
      <c r="AA24" s="168"/>
      <c r="AB24" s="187"/>
      <c r="AC24" s="196"/>
      <c r="AD24" s="166"/>
    </row>
    <row r="25" spans="2:31" ht="9" customHeight="1" x14ac:dyDescent="0.2">
      <c r="B25" s="226"/>
      <c r="C25" s="198"/>
      <c r="D25" s="166"/>
      <c r="E25" s="166"/>
      <c r="F25" s="166"/>
      <c r="G25" s="198"/>
      <c r="H25" s="176"/>
      <c r="I25" s="199">
        <v>30</v>
      </c>
      <c r="J25" s="200" t="str">
        <f>UPPER(IF($I25="","",VLOOKUP($I25,PrepG!$A$13:$G$76,2,FALSE)))</f>
        <v>BYE</v>
      </c>
      <c r="K25" s="200" t="str">
        <f>IF($I25="","",VLOOKUP($I25,PrepG!$A$13:$G$76,3,FALSE))</f>
        <v/>
      </c>
      <c r="L25" s="167" t="str">
        <f>UPPER(IF($I25="","",VLOOKUP($I25,PrepG!$A$13:$G$76,4,FALSE)))</f>
        <v/>
      </c>
      <c r="M25" s="201"/>
      <c r="N25" s="166"/>
      <c r="O25" s="202"/>
      <c r="P25" s="198"/>
      <c r="Q25" s="168"/>
      <c r="R25" s="166"/>
      <c r="S25" s="213"/>
      <c r="T25" s="213"/>
      <c r="W25" s="203"/>
      <c r="X25" s="185" t="str">
        <f>UPPER(IF(OR(AA25="a",AA25="as"),Z26,IF(OR(AA25="b",AA25="bs"),Z24,)))</f>
        <v/>
      </c>
      <c r="Y25" s="171"/>
      <c r="Z25" s="172"/>
      <c r="AA25" s="173"/>
      <c r="AB25" s="170" t="str">
        <f>UPPER(IF(OR(AA25="a",AA25="as"),Z24,IF(OR(AA25="b",AA25="bs"),Z26,)))</f>
        <v/>
      </c>
      <c r="AC25" s="204"/>
      <c r="AD25" s="159"/>
    </row>
    <row r="26" spans="2:31" ht="9" customHeight="1" x14ac:dyDescent="0.2">
      <c r="B26" s="226"/>
      <c r="C26" s="198"/>
      <c r="D26" s="166"/>
      <c r="E26" s="166"/>
      <c r="F26" s="185" t="str">
        <f>UPPER(IF(OR(G26="a",G26="as"),H24,IF(OR(G26="b",G26="bs"),H28,)))</f>
        <v xml:space="preserve">CHAKANYUKA </v>
      </c>
      <c r="G26" s="205" t="s">
        <v>60</v>
      </c>
      <c r="H26" s="188"/>
      <c r="I26" s="166"/>
      <c r="J26" s="192"/>
      <c r="K26" s="172"/>
      <c r="L26" s="192"/>
      <c r="M26" s="166"/>
      <c r="N26" s="188"/>
      <c r="O26" s="206"/>
      <c r="P26" s="207" t="str">
        <f>UPPER(IF(OR(O26="a",O26="as"),N24,IF(OR(O26="b",O26="bs"),N28,)))</f>
        <v/>
      </c>
      <c r="Q26" s="168"/>
      <c r="R26" s="166"/>
      <c r="S26" s="213"/>
      <c r="T26" s="213"/>
      <c r="X26" s="166"/>
      <c r="Y26" s="177"/>
      <c r="Z26" s="167" t="str">
        <f>UPPER(IF(OR(O66="a",O66="as"),N68,IF(OR(O66="b",O66="bs"),N64,)))</f>
        <v/>
      </c>
      <c r="AA26" s="178"/>
      <c r="AB26" s="166"/>
      <c r="AD26" s="159"/>
    </row>
    <row r="27" spans="2:31" ht="9" customHeight="1" x14ac:dyDescent="0.2">
      <c r="B27" s="226"/>
      <c r="C27" s="198"/>
      <c r="D27" s="166"/>
      <c r="E27" s="171"/>
      <c r="F27" s="176"/>
      <c r="G27" s="198"/>
      <c r="H27" s="166"/>
      <c r="I27" s="182">
        <v>17</v>
      </c>
      <c r="J27" s="200" t="str">
        <f>UPPER(IF($I27="","",VLOOKUP($I27,PrepG!$A$13:$G$76,2,FALSE)))</f>
        <v xml:space="preserve">CHAKANYUKA </v>
      </c>
      <c r="K27" s="200" t="str">
        <f>IF($I27="","",VLOOKUP($I27,PrepG!$A$13:$G$76,3,FALSE))</f>
        <v>CHELSEA</v>
      </c>
      <c r="L27" s="167" t="str">
        <f>UPPER(IF($I27="","",VLOOKUP($I27,PrepG!$A$13:$G$76,4,FALSE)))</f>
        <v>BOT</v>
      </c>
      <c r="M27" s="166"/>
      <c r="N27" s="166"/>
      <c r="O27" s="168"/>
      <c r="P27" s="198"/>
      <c r="Q27" s="202"/>
      <c r="R27" s="198"/>
      <c r="S27" s="213"/>
      <c r="T27" s="213"/>
      <c r="V27" s="227"/>
      <c r="W27" s="227"/>
      <c r="X27" s="197"/>
      <c r="Y27" s="228"/>
      <c r="Z27" s="166" t="s">
        <v>61</v>
      </c>
      <c r="AA27" s="168"/>
      <c r="AB27" s="197"/>
      <c r="AC27" s="227"/>
      <c r="AD27" s="227"/>
    </row>
    <row r="28" spans="2:31" ht="9" customHeight="1" x14ac:dyDescent="0.2">
      <c r="B28" s="226"/>
      <c r="C28" s="198"/>
      <c r="D28" s="166"/>
      <c r="E28" s="198"/>
      <c r="F28" s="166"/>
      <c r="G28" s="177"/>
      <c r="H28" s="185" t="str">
        <f>UPPER(IF(OR(M28="a",M28="as"),J29,IF(OR(M28="b",M28="bs"),J27,)))</f>
        <v xml:space="preserve">CHAKANYUKA </v>
      </c>
      <c r="I28" s="208"/>
      <c r="J28" s="192"/>
      <c r="K28" s="172"/>
      <c r="L28" s="192"/>
      <c r="M28" s="229" t="s">
        <v>60</v>
      </c>
      <c r="N28" s="170" t="str">
        <f>UPPER(IF(OR(M28="a",M28="as"),J27,IF(OR(M28="b",M28="bs"),J29,)))</f>
        <v>ENNACIRI</v>
      </c>
      <c r="O28" s="178"/>
      <c r="P28" s="198"/>
      <c r="Q28" s="209"/>
      <c r="R28" s="198"/>
      <c r="S28" s="213"/>
      <c r="T28" s="213"/>
      <c r="X28" s="166"/>
      <c r="Y28" s="166"/>
      <c r="Z28" s="167" t="str">
        <f>UPPER(IF(OR(E14="a",E14="as"),F18,IF(OR(E14="b",E14="bs"),F10,)))</f>
        <v/>
      </c>
      <c r="AA28" s="168"/>
      <c r="AB28" s="230"/>
    </row>
    <row r="29" spans="2:31" ht="9" customHeight="1" x14ac:dyDescent="0.2">
      <c r="B29" s="226"/>
      <c r="C29" s="198"/>
      <c r="D29" s="166"/>
      <c r="E29" s="198"/>
      <c r="F29" s="166"/>
      <c r="G29" s="166"/>
      <c r="H29" s="166"/>
      <c r="I29" s="199">
        <v>13</v>
      </c>
      <c r="J29" s="200" t="str">
        <f>UPPER(IF($I29="","",VLOOKUP($I29,PrepG!$A$13:$G$76,2,FALSE)))</f>
        <v>ENNACIRI</v>
      </c>
      <c r="K29" s="200" t="str">
        <f>IF($I29="","",VLOOKUP($I29,PrepG!$A$13:$G$76,3,FALSE))</f>
        <v>MANAL</v>
      </c>
      <c r="L29" s="167" t="str">
        <f>UPPER(IF($I29="","",VLOOKUP($I29,PrepG!$A$13:$G$76,4,FALSE)))</f>
        <v>MAR</v>
      </c>
      <c r="M29" s="201"/>
      <c r="N29" s="166"/>
      <c r="O29" s="168"/>
      <c r="P29" s="166"/>
      <c r="Q29" s="209"/>
      <c r="R29" s="198"/>
      <c r="S29" s="213"/>
      <c r="T29" s="213"/>
      <c r="U29" s="231" t="s">
        <v>62</v>
      </c>
      <c r="V29" s="169"/>
      <c r="W29" s="169"/>
      <c r="X29" s="170" t="str">
        <f>UPPER(IF(OR(AA29="a",AA29="as"),Z30,IF(OR(AA29="b",AA29="bs"),Z28,)))</f>
        <v/>
      </c>
      <c r="Y29" s="171"/>
      <c r="Z29" s="172"/>
      <c r="AA29" s="173" t="s">
        <v>57</v>
      </c>
      <c r="AB29" s="170" t="str">
        <f>UPPER(IF(OR(AA29="a",AA29="as"),Z28,IF(OR(AA29="b",AA29="bs"),Z30,)))</f>
        <v/>
      </c>
      <c r="AD29" s="394" t="s">
        <v>63</v>
      </c>
      <c r="AE29" s="394"/>
    </row>
    <row r="30" spans="2:31" ht="9" customHeight="1" x14ac:dyDescent="0.2">
      <c r="B30" s="226"/>
      <c r="C30" s="177"/>
      <c r="D30" s="185" t="str">
        <f>UPPER(IF(OR(E30="a",E30="as"),F26,IF(OR(E30="b",E30="bs"),F34,)))</f>
        <v/>
      </c>
      <c r="E30" s="205"/>
      <c r="F30" s="188"/>
      <c r="G30" s="188"/>
      <c r="H30" s="166"/>
      <c r="I30" s="166"/>
      <c r="J30" s="192"/>
      <c r="K30" s="172"/>
      <c r="L30" s="192"/>
      <c r="M30" s="166"/>
      <c r="N30" s="166"/>
      <c r="O30" s="168"/>
      <c r="P30" s="188"/>
      <c r="Q30" s="211"/>
      <c r="R30" s="170" t="str">
        <f>UPPER(IF(OR(Q30="a",Q30="as"),P26,IF(OR(Q30="b",Q30="bs"),P34,)))</f>
        <v/>
      </c>
      <c r="S30" s="232"/>
      <c r="T30" s="213"/>
      <c r="W30" s="175"/>
      <c r="X30" s="176"/>
      <c r="Y30" s="177"/>
      <c r="Z30" s="167" t="str">
        <f>UPPER(IF(OR(E30="a",E30="as"),F34,IF(OR(E30="b",E30="bs"),F26,)))</f>
        <v/>
      </c>
      <c r="AA30" s="178"/>
      <c r="AB30" s="179"/>
      <c r="AC30" s="180"/>
    </row>
    <row r="31" spans="2:31" ht="9" customHeight="1" x14ac:dyDescent="0.2">
      <c r="B31" s="226"/>
      <c r="C31" s="166"/>
      <c r="D31" s="166"/>
      <c r="E31" s="198"/>
      <c r="F31" s="166"/>
      <c r="G31" s="166"/>
      <c r="H31" s="166"/>
      <c r="I31" s="182">
        <v>15</v>
      </c>
      <c r="J31" s="200" t="str">
        <f>UPPER(IF($I31="","",VLOOKUP($I31,PrepG!$A$13:$G$76,2,FALSE)))</f>
        <v>MIDZI</v>
      </c>
      <c r="K31" s="200" t="str">
        <f>IF($I31="","",VLOOKUP($I31,PrepG!$A$13:$G$76,3,FALSE))</f>
        <v>TANYARADZWA</v>
      </c>
      <c r="L31" s="167" t="str">
        <f>UPPER(IF($I31="","",VLOOKUP($I31,PrepG!$A$13:$G$76,4,FALSE)))</f>
        <v>ZIM</v>
      </c>
      <c r="M31" s="166"/>
      <c r="N31" s="166"/>
      <c r="O31" s="168"/>
      <c r="P31" s="166"/>
      <c r="Q31" s="209"/>
      <c r="R31" s="198"/>
      <c r="T31" s="213"/>
      <c r="V31" s="170" t="str">
        <f>UPPER(IF(OR(W31="a",W31="as"),X29,IF(OR(W31="b",W31="bs"),X33,)))</f>
        <v/>
      </c>
      <c r="W31" s="233"/>
      <c r="X31" s="187"/>
      <c r="Y31" s="188"/>
      <c r="Z31" s="166"/>
      <c r="AA31" s="168"/>
      <c r="AB31" s="189"/>
      <c r="AC31" s="190" t="s">
        <v>57</v>
      </c>
      <c r="AD31" s="170" t="str">
        <f>UPPER(IF(OR(AC31="a",AC31="as"),AB29,IF(OR(AC31="b",AC31="bs"),AB33,)))</f>
        <v/>
      </c>
    </row>
    <row r="32" spans="2:31" ht="9" customHeight="1" x14ac:dyDescent="0.2">
      <c r="B32" s="226"/>
      <c r="C32" s="166"/>
      <c r="D32" s="166"/>
      <c r="E32" s="198"/>
      <c r="F32" s="166"/>
      <c r="G32" s="167"/>
      <c r="H32" s="185" t="str">
        <f>UPPER(IF(OR(M32="a",M32="as"),J33,IF(OR(M32="b",M32="bs"),J31,)))</f>
        <v>WANJALA</v>
      </c>
      <c r="I32" s="208"/>
      <c r="J32" s="192"/>
      <c r="K32" s="172"/>
      <c r="L32" s="192"/>
      <c r="M32" s="193" t="s">
        <v>57</v>
      </c>
      <c r="N32" s="170" t="str">
        <f>UPPER(IF(OR(M32="a",M32="as"),J31,IF(OR(M32="b",M32="bs"),J33,)))</f>
        <v>MIDZI</v>
      </c>
      <c r="O32" s="168"/>
      <c r="P32" s="166"/>
      <c r="Q32" s="209"/>
      <c r="R32" s="198"/>
      <c r="T32" s="213"/>
      <c r="V32" s="234"/>
      <c r="W32" s="195"/>
      <c r="X32" s="187"/>
      <c r="Y32" s="167"/>
      <c r="Z32" s="167" t="str">
        <f>UPPER(IF(OR(E46="a",E46="as"),F50,IF(OR(E46="b",E46="bs"),F42,)))</f>
        <v>OWEGI</v>
      </c>
      <c r="AA32" s="235"/>
      <c r="AB32" s="187"/>
      <c r="AC32" s="196"/>
      <c r="AD32" s="166"/>
    </row>
    <row r="33" spans="2:31" ht="9" customHeight="1" x14ac:dyDescent="0.2">
      <c r="B33" s="226"/>
      <c r="C33" s="166"/>
      <c r="D33" s="166"/>
      <c r="E33" s="198"/>
      <c r="F33" s="166"/>
      <c r="G33" s="198"/>
      <c r="H33" s="176"/>
      <c r="I33" s="199">
        <v>24</v>
      </c>
      <c r="J33" s="200" t="str">
        <f>UPPER(IF($I33="","",VLOOKUP($I33,PrepG!$A$13:$G$76,2,FALSE)))</f>
        <v>WANJALA</v>
      </c>
      <c r="K33" s="200" t="str">
        <f>IF($I33="","",VLOOKUP($I33,PrepG!$A$13:$G$76,3,FALSE))</f>
        <v>CYNTHIA</v>
      </c>
      <c r="L33" s="167" t="str">
        <f>UPPER(IF($I33="","",VLOOKUP($I33,PrepG!$A$13:$G$76,4,FALSE)))</f>
        <v>KEN</v>
      </c>
      <c r="M33" s="201"/>
      <c r="N33" s="166"/>
      <c r="O33" s="202"/>
      <c r="P33" s="198"/>
      <c r="Q33" s="209"/>
      <c r="R33" s="198"/>
      <c r="T33" s="213"/>
      <c r="W33" s="203"/>
      <c r="X33" s="170" t="str">
        <f>UPPER(IF(OR(AA33="a",AA33="as"),Z34,IF(OR(AA33="b",AA33="bs"),Z32,)))</f>
        <v>OWEGI</v>
      </c>
      <c r="Y33" s="198"/>
      <c r="Z33" s="188"/>
      <c r="AA33" s="211" t="s">
        <v>60</v>
      </c>
      <c r="AB33" s="170" t="str">
        <f>UPPER(IF(OR(AA33="a",AA33="as"),Z32,IF(OR(AA33="b",AA33="bs"),Z34,)))</f>
        <v>MEBARKI</v>
      </c>
      <c r="AC33" s="204"/>
    </row>
    <row r="34" spans="2:31" ht="9" customHeight="1" x14ac:dyDescent="0.2">
      <c r="B34" s="226"/>
      <c r="C34" s="166"/>
      <c r="D34" s="166"/>
      <c r="E34" s="177"/>
      <c r="F34" s="185" t="str">
        <f>UPPER(IF(OR(G34="a",G34="as"),H32,IF(OR(G34="b",G34="bs"),H36,)))</f>
        <v/>
      </c>
      <c r="G34" s="205"/>
      <c r="H34" s="188"/>
      <c r="I34" s="166"/>
      <c r="J34" s="192"/>
      <c r="K34" s="172"/>
      <c r="L34" s="192"/>
      <c r="M34" s="166"/>
      <c r="N34" s="166"/>
      <c r="O34" s="206"/>
      <c r="P34" s="219" t="str">
        <f>UPPER(IF(OR(O34="a",O34="as"),N32,IF(OR(O34="b",O34="bs"),N36,)))</f>
        <v/>
      </c>
      <c r="Q34" s="178"/>
      <c r="R34" s="198"/>
      <c r="T34" s="213"/>
      <c r="X34" s="166"/>
      <c r="Y34" s="177"/>
      <c r="Z34" s="167" t="str">
        <f>UPPER(IF(OR(E62="a",E62="as"),F66,IF(OR(E62="b",E62="bs"),F58,)))</f>
        <v>MEBARKI</v>
      </c>
      <c r="AA34" s="178"/>
      <c r="AB34" s="166"/>
      <c r="AD34" s="159"/>
    </row>
    <row r="35" spans="2:31" ht="9" customHeight="1" x14ac:dyDescent="0.2">
      <c r="B35" s="391" t="s">
        <v>64</v>
      </c>
      <c r="C35" s="392"/>
      <c r="D35" s="392"/>
      <c r="E35" s="236"/>
      <c r="F35" s="176"/>
      <c r="G35" s="198"/>
      <c r="H35" s="166"/>
      <c r="I35" s="182">
        <v>11</v>
      </c>
      <c r="J35" s="200" t="str">
        <f>UPPER(IF($I35="","",VLOOKUP($I35,PrepG!$A$13:$G$76,2,FALSE)))</f>
        <v>HENI</v>
      </c>
      <c r="K35" s="200" t="str">
        <f>IF($I35="","",VLOOKUP($I35,PrepG!$A$13:$G$76,3,FALSE))</f>
        <v>HIBA</v>
      </c>
      <c r="L35" s="167" t="str">
        <f>UPPER(IF($I35="","",VLOOKUP($I35,PrepG!$A$13:$G$76,4,FALSE)))</f>
        <v>TUN</v>
      </c>
      <c r="M35" s="166"/>
      <c r="N35" s="188"/>
      <c r="O35" s="168"/>
      <c r="P35" s="198"/>
      <c r="Q35" s="168"/>
      <c r="R35" s="166"/>
      <c r="T35" s="213"/>
      <c r="X35" s="166"/>
      <c r="Y35" s="237"/>
      <c r="Z35" s="237"/>
      <c r="AA35" s="237"/>
      <c r="AB35" s="181"/>
      <c r="AC35" s="161"/>
    </row>
    <row r="36" spans="2:31" ht="9" customHeight="1" x14ac:dyDescent="0.2">
      <c r="B36" s="226"/>
      <c r="C36" s="166"/>
      <c r="D36" s="166"/>
      <c r="E36" s="166"/>
      <c r="F36" s="166"/>
      <c r="G36" s="177"/>
      <c r="H36" s="185" t="str">
        <f>UPPER(IF(OR(M36="a",M36="as"),J37,IF(OR(M36="b",M36="bs"),J35,)))</f>
        <v>CHARL</v>
      </c>
      <c r="I36" s="208"/>
      <c r="J36" s="192"/>
      <c r="K36" s="172"/>
      <c r="L36" s="192"/>
      <c r="M36" s="193" t="s">
        <v>57</v>
      </c>
      <c r="N36" s="194" t="str">
        <f>UPPER(IF(OR(M36="a",M36="as"),J35,IF(OR(M36="b",M36="bs"),J37,)))</f>
        <v>HENI</v>
      </c>
      <c r="O36" s="178"/>
      <c r="P36" s="198"/>
      <c r="Q36" s="168"/>
      <c r="R36" s="166"/>
      <c r="T36" s="213"/>
      <c r="X36" s="166"/>
      <c r="Y36" s="168"/>
      <c r="Z36" s="181"/>
      <c r="AA36" s="181"/>
      <c r="AB36" s="181"/>
      <c r="AC36" s="161"/>
    </row>
    <row r="37" spans="2:31" ht="9" customHeight="1" x14ac:dyDescent="0.2">
      <c r="B37" s="226"/>
      <c r="C37" s="166"/>
      <c r="D37" s="166"/>
      <c r="E37" s="166"/>
      <c r="F37" s="166"/>
      <c r="G37" s="166"/>
      <c r="H37" s="166"/>
      <c r="I37" s="199">
        <v>25</v>
      </c>
      <c r="J37" s="183" t="str">
        <f>UPPER(IF($I37="","",VLOOKUP($I37,PrepG!$A$13:$G$76,2,FALSE)))</f>
        <v>CHARL</v>
      </c>
      <c r="K37" s="183" t="str">
        <f>IF($I37="","",VLOOKUP($I37,PrepG!$A$13:$G$76,3,FALSE))</f>
        <v>MARIA</v>
      </c>
      <c r="L37" s="184" t="str">
        <f>UPPER(IF($I37="","",VLOOKUP($I37,PrepG!$A$13:$G$76,4,FALSE)))</f>
        <v>EGY</v>
      </c>
      <c r="M37" s="201"/>
      <c r="N37" s="166"/>
      <c r="O37" s="168"/>
      <c r="P37" s="166"/>
      <c r="Q37" s="168"/>
      <c r="R37" s="166"/>
      <c r="T37" s="213"/>
      <c r="U37" s="238"/>
      <c r="X37" s="239"/>
      <c r="Y37" s="235"/>
      <c r="Z37" s="167" t="str">
        <f>UPPER(IF(OR(G10="a",G10="as"),H12,IF(OR(G10="b",G10="bs"),H8,)))</f>
        <v>BYE</v>
      </c>
      <c r="AA37" s="200"/>
      <c r="AB37" s="181"/>
      <c r="AC37" s="161"/>
    </row>
    <row r="38" spans="2:31" ht="9" customHeight="1" x14ac:dyDescent="0.2">
      <c r="B38" s="219" t="str">
        <f>UPPER(IF(OR(C39="a",C39="as"),B22,IF(OR(C39="b",C39="bs"),B54,)))</f>
        <v/>
      </c>
      <c r="C38" s="167"/>
      <c r="D38" s="188"/>
      <c r="E38" s="188"/>
      <c r="F38" s="166"/>
      <c r="G38" s="188"/>
      <c r="H38" s="166"/>
      <c r="I38" s="166"/>
      <c r="J38" s="192"/>
      <c r="K38" s="172"/>
      <c r="L38" s="192"/>
      <c r="M38" s="166"/>
      <c r="N38" s="166"/>
      <c r="O38" s="168"/>
      <c r="P38" s="166"/>
      <c r="Q38" s="168"/>
      <c r="R38" s="166"/>
      <c r="S38" s="240"/>
      <c r="T38" s="241" t="str">
        <f>UPPER(IF(OR(S39="a",S39="as"),T22,IF(OR(S39="b",S39="bs"),T54,)))</f>
        <v/>
      </c>
      <c r="U38" s="217"/>
      <c r="V38" s="242" t="s">
        <v>65</v>
      </c>
      <c r="W38" s="174"/>
      <c r="X38" s="170" t="str">
        <f>UPPER(IF(OR(AA38="a",AA38="as"),Z39,IF(OR(AA38="b",AA38="bs"),Z37,)))</f>
        <v>BYE</v>
      </c>
      <c r="Y38" s="243"/>
      <c r="Z38" s="188"/>
      <c r="AA38" s="244" t="s">
        <v>60</v>
      </c>
      <c r="AB38" s="170" t="str">
        <f>UPPER(IF(OR(AA38="a",AA38="as"),Z37,IF(OR(AA38="b",AA38="bs"),Z39,)))</f>
        <v/>
      </c>
      <c r="AD38" s="393" t="s">
        <v>66</v>
      </c>
      <c r="AE38" s="393"/>
    </row>
    <row r="39" spans="2:31" ht="9" customHeight="1" x14ac:dyDescent="0.2">
      <c r="B39" s="245"/>
      <c r="C39" s="206" t="s">
        <v>57</v>
      </c>
      <c r="D39" s="166"/>
      <c r="E39" s="166"/>
      <c r="F39" s="166"/>
      <c r="G39" s="166"/>
      <c r="H39" s="166"/>
      <c r="I39" s="182">
        <v>6</v>
      </c>
      <c r="J39" s="183" t="str">
        <f>UPPER(IF($I39="","",VLOOKUP($I39,PrepG!$A$13:$G$76,2,FALSE)))</f>
        <v>RASSIL</v>
      </c>
      <c r="K39" s="183" t="str">
        <f>IF($I39="","",VLOOKUP($I39,PrepG!$A$13:$G$76,3,FALSE))</f>
        <v>RANIM</v>
      </c>
      <c r="L39" s="184" t="str">
        <f>UPPER(IF($I39="","",VLOOKUP($I39,PrepG!$A$13:$G$76,4,FALSE)))</f>
        <v>TUN</v>
      </c>
      <c r="M39" s="166"/>
      <c r="N39" s="166"/>
      <c r="O39" s="168"/>
      <c r="P39" s="166"/>
      <c r="Q39" s="168"/>
      <c r="R39" s="188"/>
      <c r="S39" s="220"/>
      <c r="T39" s="246"/>
      <c r="W39" s="175"/>
      <c r="X39" s="166"/>
      <c r="Y39" s="247"/>
      <c r="Z39" s="167" t="str">
        <f>UPPER(IF(OR(G18="a",G18="as"),H20,IF(OR(G18="b",G18="bs"),H16,)))</f>
        <v/>
      </c>
      <c r="AA39" s="248"/>
      <c r="AB39" s="166"/>
      <c r="AC39" s="249"/>
    </row>
    <row r="40" spans="2:31" ht="9" customHeight="1" x14ac:dyDescent="0.2">
      <c r="B40" s="226"/>
      <c r="C40" s="166"/>
      <c r="D40" s="166"/>
      <c r="E40" s="166"/>
      <c r="F40" s="166"/>
      <c r="G40" s="167"/>
      <c r="H40" s="185" t="str">
        <f>UPPER(IF(OR(M40="a",M40="as"),J41,IF(OR(M40="b",M40="bs"),J39,)))</f>
        <v>MAUCHI</v>
      </c>
      <c r="I40" s="208"/>
      <c r="J40" s="192"/>
      <c r="K40" s="172"/>
      <c r="L40" s="192"/>
      <c r="M40" s="193" t="s">
        <v>57</v>
      </c>
      <c r="N40" s="194" t="str">
        <f>UPPER(IF(OR(M40="a",M40="as"),J39,IF(OR(M40="b",M40="bs"),J41,)))</f>
        <v>RASSIL</v>
      </c>
      <c r="O40" s="168"/>
      <c r="P40" s="166"/>
      <c r="Q40" s="168"/>
      <c r="R40" s="166"/>
      <c r="T40" s="213"/>
      <c r="V40" s="170" t="str">
        <f>UPPER(IF(OR(W40="a",W40="as"),X38,IF(OR(W40="b",W40="bs"),X42,)))</f>
        <v/>
      </c>
      <c r="W40" s="233"/>
      <c r="X40" s="188"/>
      <c r="Y40" s="188"/>
      <c r="Z40" s="166"/>
      <c r="AA40" s="168"/>
      <c r="AB40" s="188"/>
      <c r="AC40" s="190" t="s">
        <v>60</v>
      </c>
      <c r="AD40" s="170" t="str">
        <f>UPPER(IF(OR(AC40="a",AC40="as"),AB38,IF(OR(AC40="b",AC40="bs"),AB42,)))</f>
        <v/>
      </c>
    </row>
    <row r="41" spans="2:31" ht="9" customHeight="1" x14ac:dyDescent="0.2">
      <c r="B41" s="226"/>
      <c r="C41" s="166"/>
      <c r="D41" s="197"/>
      <c r="E41" s="197"/>
      <c r="F41" s="166"/>
      <c r="G41" s="198"/>
      <c r="H41" s="176"/>
      <c r="I41" s="199">
        <v>14</v>
      </c>
      <c r="J41" s="200" t="str">
        <f>UPPER(IF($I41="","",VLOOKUP($I41,PrepG!$A$13:$G$76,2,FALSE)))</f>
        <v>MAUCHI</v>
      </c>
      <c r="K41" s="200" t="str">
        <f>IF($I41="","",VLOOKUP($I41,PrepG!$A$13:$G$76,3,FALSE))</f>
        <v>TADIWANASHE EUNICE</v>
      </c>
      <c r="L41" s="167" t="str">
        <f>UPPER(IF($I41="","",VLOOKUP($I41,PrepG!$A$13:$G$76,4,FALSE)))</f>
        <v>ZIM</v>
      </c>
      <c r="M41" s="201"/>
      <c r="N41" s="166"/>
      <c r="O41" s="202"/>
      <c r="P41" s="198"/>
      <c r="Q41" s="168"/>
      <c r="R41" s="166"/>
      <c r="T41" s="213"/>
      <c r="U41" s="161"/>
      <c r="V41" s="250"/>
      <c r="W41" s="222"/>
      <c r="X41" s="181"/>
      <c r="Y41" s="200"/>
      <c r="Z41" s="167" t="str">
        <f>UPPER(IF(OR(G26="a",G26="as"),H28,IF(OR(G26="b",G26="bs"),H24,)))</f>
        <v>BYE</v>
      </c>
      <c r="AA41" s="200"/>
      <c r="AB41" s="181"/>
      <c r="AC41" s="251"/>
      <c r="AD41" s="250"/>
    </row>
    <row r="42" spans="2:31" ht="9" customHeight="1" x14ac:dyDescent="0.2">
      <c r="B42" s="226"/>
      <c r="C42" s="166"/>
      <c r="D42" s="166"/>
      <c r="E42" s="166"/>
      <c r="F42" s="185" t="str">
        <f>UPPER(IF(OR(G42="a",G42="as"),H40,IF(OR(G42="b",G42="bs"),H44,)))</f>
        <v/>
      </c>
      <c r="G42" s="205"/>
      <c r="H42" s="188"/>
      <c r="I42" s="166"/>
      <c r="J42" s="192"/>
      <c r="K42" s="172"/>
      <c r="L42" s="192"/>
      <c r="M42" s="166"/>
      <c r="N42" s="188"/>
      <c r="O42" s="206"/>
      <c r="P42" s="219" t="str">
        <f>UPPER(IF(OR(O42="a",O42="as"),N40,IF(OR(O42="b",O42="bs"),N44,)))</f>
        <v/>
      </c>
      <c r="Q42" s="168"/>
      <c r="R42" s="166" t="s">
        <v>73</v>
      </c>
      <c r="T42" s="213"/>
      <c r="U42" s="161"/>
      <c r="V42" s="252"/>
      <c r="W42" s="253"/>
      <c r="X42" s="170" t="str">
        <f>UPPER(IF(OR(AA42="a",AA42="as"),Z43,IF(OR(AA42="b",AA42="bs"),Z41,)))</f>
        <v>BYE</v>
      </c>
      <c r="Y42" s="226"/>
      <c r="Z42" s="254"/>
      <c r="AA42" s="244" t="s">
        <v>60</v>
      </c>
      <c r="AB42" s="170" t="str">
        <f>UPPER(IF(OR(AA42="a",AA42="as"),Z41,IF(OR(AA42="b",AA42="bs"),Z43,)))</f>
        <v/>
      </c>
      <c r="AC42" s="255"/>
      <c r="AD42" s="252"/>
    </row>
    <row r="43" spans="2:31" ht="9" customHeight="1" x14ac:dyDescent="0.2">
      <c r="B43" s="226"/>
      <c r="C43" s="166"/>
      <c r="D43" s="166"/>
      <c r="E43" s="171"/>
      <c r="F43" s="176"/>
      <c r="G43" s="198"/>
      <c r="H43" s="166"/>
      <c r="I43" s="182">
        <v>27</v>
      </c>
      <c r="J43" s="200" t="str">
        <f>UPPER(IF($I43="","",VLOOKUP($I43,PrepG!$A$13:$G$76,2,FALSE)))</f>
        <v>TALAKI</v>
      </c>
      <c r="K43" s="200" t="str">
        <f>IF($I43="","",VLOOKUP($I43,PrepG!$A$13:$G$76,3,FALSE))</f>
        <v>VALENTINE</v>
      </c>
      <c r="L43" s="167" t="str">
        <f>UPPER(IF($I43="","",VLOOKUP($I43,PrepG!$A$13:$G$76,4,FALSE)))</f>
        <v>TOG</v>
      </c>
      <c r="M43" s="166"/>
      <c r="N43" s="166"/>
      <c r="O43" s="168"/>
      <c r="P43" s="198"/>
      <c r="Q43" s="202"/>
      <c r="R43" s="198"/>
      <c r="T43" s="213"/>
      <c r="U43" s="161"/>
      <c r="V43" s="222"/>
      <c r="W43" s="161"/>
      <c r="X43" s="181"/>
      <c r="Y43" s="256"/>
      <c r="Z43" s="167" t="str">
        <f>UPPER(IF(OR(G34="a",G34="as"),H36,IF(OR(G34="b",G34="bs"),H32,)))</f>
        <v/>
      </c>
      <c r="AA43" s="248"/>
      <c r="AB43" s="166"/>
      <c r="AC43" s="161"/>
      <c r="AD43" s="251"/>
    </row>
    <row r="44" spans="2:31" ht="9" customHeight="1" x14ac:dyDescent="0.2">
      <c r="B44" s="226"/>
      <c r="C44" s="197"/>
      <c r="D44" s="166"/>
      <c r="E44" s="198"/>
      <c r="F44" s="166"/>
      <c r="G44" s="177"/>
      <c r="H44" s="185" t="str">
        <f>UPPER(IF(OR(M44="a",M44="as"),J45,IF(OR(M44="b",M44="bs"),J43,)))</f>
        <v>TALAKI</v>
      </c>
      <c r="I44" s="208"/>
      <c r="J44" s="192"/>
      <c r="K44" s="172"/>
      <c r="L44" s="192"/>
      <c r="M44" s="193" t="s">
        <v>60</v>
      </c>
      <c r="N44" s="170" t="str">
        <f>UPPER(IF(OR(M44="a",M44="as"),J43,IF(OR(M44="b",M44="bs"),J45,)))</f>
        <v>ELALLAMI</v>
      </c>
      <c r="O44" s="178"/>
      <c r="P44" s="198"/>
      <c r="Q44" s="209"/>
      <c r="R44" s="198"/>
      <c r="T44" s="213"/>
      <c r="U44" s="161"/>
      <c r="V44" s="219" t="str">
        <f>UPPER(IF(OR(W45="a",W45="as"),V40,IF(OR(W45="b",W45="bs"),V48,)))</f>
        <v/>
      </c>
      <c r="W44" s="161"/>
      <c r="X44" s="254"/>
      <c r="Y44" s="181"/>
      <c r="Z44" s="181"/>
      <c r="AA44" s="181"/>
      <c r="AB44" s="254"/>
      <c r="AC44" s="161"/>
      <c r="AD44" s="170" t="str">
        <f>UPPER(IF(OR(AC45="a",AC45="as"),AD40,IF(OR(AC45="b",AC45="bs"),AD48,)))</f>
        <v/>
      </c>
      <c r="AE44" s="222"/>
    </row>
    <row r="45" spans="2:31" ht="9" customHeight="1" x14ac:dyDescent="0.2">
      <c r="B45" s="226"/>
      <c r="C45" s="166"/>
      <c r="D45" s="166"/>
      <c r="E45" s="198"/>
      <c r="F45" s="166"/>
      <c r="G45" s="166"/>
      <c r="H45" s="166"/>
      <c r="I45" s="199">
        <v>9</v>
      </c>
      <c r="J45" s="200" t="str">
        <f>UPPER(IF($I45="","",VLOOKUP($I45,PrepG!$A$13:$G$76,2,FALSE)))</f>
        <v>ELALLAMI</v>
      </c>
      <c r="K45" s="200" t="str">
        <f>IF($I45="","",VLOOKUP($I45,PrepG!$A$13:$G$76,3,FALSE))</f>
        <v>MALAK</v>
      </c>
      <c r="L45" s="167" t="str">
        <f>UPPER(IF($I45="","",VLOOKUP($I45,PrepG!$A$13:$G$76,4,FALSE)))</f>
        <v>MAR</v>
      </c>
      <c r="M45" s="201"/>
      <c r="N45" s="166"/>
      <c r="O45" s="168"/>
      <c r="P45" s="166"/>
      <c r="Q45" s="209"/>
      <c r="R45" s="198"/>
      <c r="T45" s="213"/>
      <c r="U45" s="161"/>
      <c r="V45" s="226"/>
      <c r="W45" s="257"/>
      <c r="X45" s="181"/>
      <c r="Y45" s="200"/>
      <c r="Z45" s="167" t="str">
        <f>UPPER(IF(OR(G42="a",G42="as"),H44,IF(OR(G42="b",G42="bs"),H40,)))</f>
        <v/>
      </c>
      <c r="AA45" s="200"/>
      <c r="AB45" s="181"/>
      <c r="AC45" s="257" t="s">
        <v>57</v>
      </c>
      <c r="AD45" s="258"/>
    </row>
    <row r="46" spans="2:31" ht="9" customHeight="1" x14ac:dyDescent="0.2">
      <c r="B46" s="226"/>
      <c r="C46" s="166"/>
      <c r="D46" s="185" t="str">
        <f>UPPER(IF(OR(E46="a",E46="as"),F42,IF(OR(E46="b",E46="bs"),F50,)))</f>
        <v/>
      </c>
      <c r="E46" s="205" t="s">
        <v>57</v>
      </c>
      <c r="F46" s="188"/>
      <c r="G46" s="188"/>
      <c r="H46" s="166"/>
      <c r="I46" s="166"/>
      <c r="J46" s="192"/>
      <c r="K46" s="172"/>
      <c r="L46" s="192"/>
      <c r="M46" s="166"/>
      <c r="N46" s="166"/>
      <c r="O46" s="168"/>
      <c r="P46" s="188"/>
      <c r="Q46" s="211"/>
      <c r="R46" s="170" t="str">
        <f>UPPER(IF(OR(Q46="a",Q46="as"),P42,IF(OR(Q46="b",Q46="bs"),P50,)))</f>
        <v/>
      </c>
      <c r="T46" s="213"/>
      <c r="V46" s="217"/>
      <c r="W46" s="174"/>
      <c r="X46" s="170" t="str">
        <f>UPPER(IF(OR(AA46="a",AA46="as"),Z47,IF(OR(AA46="b",AA46="bs"),Z45,)))</f>
        <v>BYE</v>
      </c>
      <c r="Y46" s="198"/>
      <c r="Z46" s="188"/>
      <c r="AA46" s="211" t="s">
        <v>57</v>
      </c>
      <c r="AB46" s="170" t="str">
        <f>UPPER(IF(OR(AA46="a",AA46="as"),Z45,IF(OR(AA46="b",AA46="bs"),Z47,)))</f>
        <v/>
      </c>
      <c r="AC46" s="174"/>
      <c r="AD46" s="251"/>
    </row>
    <row r="47" spans="2:31" ht="9" customHeight="1" x14ac:dyDescent="0.2">
      <c r="B47" s="226"/>
      <c r="C47" s="171"/>
      <c r="D47" s="176"/>
      <c r="E47" s="198"/>
      <c r="F47" s="166"/>
      <c r="G47" s="166"/>
      <c r="H47" s="166"/>
      <c r="I47" s="182">
        <v>23</v>
      </c>
      <c r="J47" s="200" t="str">
        <f>UPPER(IF($I47="","",VLOOKUP($I47,PrepG!$A$13:$G$76,2,FALSE)))</f>
        <v>RAGUIN</v>
      </c>
      <c r="K47" s="200" t="str">
        <f>IF($I47="","",VLOOKUP($I47,PrepG!$A$13:$G$76,3,FALSE))</f>
        <v>NALEDI</v>
      </c>
      <c r="L47" s="167" t="str">
        <f>UPPER(IF($I47="","",VLOOKUP($I47,PrepG!$A$13:$G$76,4,FALSE)))</f>
        <v>BOT</v>
      </c>
      <c r="M47" s="166"/>
      <c r="N47" s="166"/>
      <c r="O47" s="168"/>
      <c r="P47" s="166"/>
      <c r="Q47" s="209"/>
      <c r="R47" s="198"/>
      <c r="S47" s="212"/>
      <c r="T47" s="213"/>
      <c r="V47" s="259"/>
      <c r="W47" s="175"/>
      <c r="X47" s="166"/>
      <c r="Y47" s="177"/>
      <c r="Z47" s="167" t="str">
        <f>UPPER(IF(OR(G50="a",G50="as"),H52,IF(OR(G50="b",G50="bs"),H48,)))</f>
        <v>BYE</v>
      </c>
      <c r="AA47" s="178"/>
      <c r="AB47" s="166"/>
      <c r="AC47" s="180"/>
      <c r="AD47" s="252"/>
    </row>
    <row r="48" spans="2:31" ht="9" customHeight="1" x14ac:dyDescent="0.2">
      <c r="B48" s="226"/>
      <c r="C48" s="198"/>
      <c r="D48" s="166"/>
      <c r="E48" s="198"/>
      <c r="F48" s="166"/>
      <c r="G48" s="167"/>
      <c r="H48" s="185" t="str">
        <f>UPPER(IF(OR(M48="a",M48="as"),J49,IF(OR(M48="b",M48="bs"),J47,)))</f>
        <v>OWEGI</v>
      </c>
      <c r="I48" s="208"/>
      <c r="J48" s="192"/>
      <c r="K48" s="172"/>
      <c r="L48" s="192"/>
      <c r="M48" s="193" t="s">
        <v>57</v>
      </c>
      <c r="N48" s="170" t="str">
        <f>UPPER(IF(OR(M48="a",M48="as"),J47,IF(OR(M48="b",M48="bs"),J49,)))</f>
        <v>RAGUIN</v>
      </c>
      <c r="O48" s="168"/>
      <c r="P48" s="166"/>
      <c r="Q48" s="209"/>
      <c r="R48" s="198"/>
      <c r="S48" s="213"/>
      <c r="T48" s="213"/>
      <c r="V48" s="260" t="str">
        <f>UPPER(IF(OR(W48="a",W48="as"),X46,IF(OR(W48="b",W48="bs"),X50,)))</f>
        <v/>
      </c>
      <c r="W48" s="186"/>
      <c r="X48" s="188"/>
      <c r="Y48" s="166"/>
      <c r="Z48" s="166"/>
      <c r="AA48" s="168"/>
      <c r="AB48" s="188"/>
      <c r="AC48" s="190" t="s">
        <v>60</v>
      </c>
      <c r="AD48" s="170" t="str">
        <f>UPPER(IF(OR(AC48="a",AC48="as"),AB46,IF(OR(AC48="b",AC48="bs"),AB50,)))</f>
        <v/>
      </c>
      <c r="AE48" s="222"/>
    </row>
    <row r="49" spans="2:31" ht="9" customHeight="1" x14ac:dyDescent="0.2">
      <c r="B49" s="226"/>
      <c r="C49" s="198"/>
      <c r="D49" s="215"/>
      <c r="E49" s="216"/>
      <c r="F49" s="166"/>
      <c r="G49" s="198"/>
      <c r="H49" s="176"/>
      <c r="I49" s="199">
        <v>18</v>
      </c>
      <c r="J49" s="200" t="str">
        <f>UPPER(IF($I49="","",VLOOKUP($I49,PrepG!$A$13:$G$76,2,FALSE)))</f>
        <v>OWEGI</v>
      </c>
      <c r="K49" s="200" t="str">
        <f>IF($I49="","",VLOOKUP($I49,PrepG!$A$13:$G$76,3,FALSE))</f>
        <v>ALICIA</v>
      </c>
      <c r="L49" s="167" t="str">
        <f>UPPER(IF($I49="","",VLOOKUP($I49,PrepG!$A$13:$G$76,4,FALSE)))</f>
        <v>KEN</v>
      </c>
      <c r="M49" s="201"/>
      <c r="N49" s="166"/>
      <c r="O49" s="202"/>
      <c r="P49" s="198"/>
      <c r="Q49" s="209"/>
      <c r="R49" s="198"/>
      <c r="S49" s="213"/>
      <c r="T49" s="213"/>
      <c r="V49" s="166"/>
      <c r="W49" s="195"/>
      <c r="X49" s="166"/>
      <c r="Y49" s="167"/>
      <c r="Z49" s="167" t="str">
        <f>UPPER(IF(OR(G58="a",G58="as"),H60,IF(OR(G58="b",G58="bs"),H56,)))</f>
        <v/>
      </c>
      <c r="AA49" s="235"/>
      <c r="AB49" s="166"/>
      <c r="AC49" s="196"/>
      <c r="AD49" s="181"/>
    </row>
    <row r="50" spans="2:31" ht="9" customHeight="1" x14ac:dyDescent="0.2">
      <c r="B50" s="226"/>
      <c r="C50" s="198"/>
      <c r="D50" s="188"/>
      <c r="E50" s="218"/>
      <c r="F50" s="185" t="str">
        <f>UPPER(IF(OR(G50="a",G50="as"),H48,IF(OR(G50="b",G50="bs"),H52,)))</f>
        <v>OWEGI</v>
      </c>
      <c r="G50" s="205" t="s">
        <v>57</v>
      </c>
      <c r="H50" s="188"/>
      <c r="I50" s="166"/>
      <c r="J50" s="192"/>
      <c r="K50" s="172"/>
      <c r="L50" s="192"/>
      <c r="M50" s="166"/>
      <c r="N50" s="188"/>
      <c r="O50" s="206"/>
      <c r="P50" s="207" t="str">
        <f>UPPER(IF(OR(O50="a",O50="as"),N48,IF(OR(O50="b",O50="bs"),N52,)))</f>
        <v/>
      </c>
      <c r="Q50" s="178"/>
      <c r="R50" s="198"/>
      <c r="S50" s="213"/>
      <c r="T50" s="213"/>
      <c r="W50" s="203"/>
      <c r="X50" s="170" t="str">
        <f>UPPER(IF(OR(AA50="a",AA50="as"),Z51,IF(OR(AA50="b",AA50="bs"),Z49,)))</f>
        <v>BYE</v>
      </c>
      <c r="Y50" s="198"/>
      <c r="Z50" s="188"/>
      <c r="AA50" s="211" t="s">
        <v>57</v>
      </c>
      <c r="AB50" s="170" t="str">
        <f>UPPER(IF(OR(AA50="a",AA50="as"),Z49,IF(OR(AA50="b",AA50="bs"),Z51,)))</f>
        <v/>
      </c>
      <c r="AC50" s="204"/>
    </row>
    <row r="51" spans="2:31" ht="9" customHeight="1" x14ac:dyDescent="0.2">
      <c r="B51" s="226"/>
      <c r="C51" s="198"/>
      <c r="D51" s="166"/>
      <c r="E51" s="166"/>
      <c r="F51" s="176"/>
      <c r="G51" s="198"/>
      <c r="H51" s="166"/>
      <c r="I51" s="182">
        <v>32</v>
      </c>
      <c r="J51" s="200" t="str">
        <f>UPPER(IF($I51="","",VLOOKUP($I51,PrepG!$A$13:$G$76,2,FALSE)))</f>
        <v>BYE</v>
      </c>
      <c r="K51" s="200" t="str">
        <f>IF($I51="","",VLOOKUP($I51,PrepG!$A$13:$G$76,3,FALSE))</f>
        <v/>
      </c>
      <c r="L51" s="167" t="str">
        <f>UPPER(IF($I51="","",VLOOKUP($I51,PrepG!$A$13:$G$76,4,FALSE)))</f>
        <v/>
      </c>
      <c r="M51" s="166"/>
      <c r="N51" s="166"/>
      <c r="O51" s="168"/>
      <c r="P51" s="198"/>
      <c r="Q51" s="168"/>
      <c r="R51" s="166"/>
      <c r="S51" s="213"/>
      <c r="T51" s="213"/>
      <c r="X51" s="166"/>
      <c r="Y51" s="177"/>
      <c r="Z51" s="167" t="str">
        <f>UPPER(IF(OR(G66="a",G66="as"),H68,IF(OR(G66="b",G66="bs"),H64,)))</f>
        <v>BYE</v>
      </c>
      <c r="AA51" s="178"/>
      <c r="AB51" s="166"/>
    </row>
    <row r="52" spans="2:31" ht="9" customHeight="1" x14ac:dyDescent="0.2">
      <c r="B52" s="226"/>
      <c r="C52" s="198"/>
      <c r="D52" s="166"/>
      <c r="E52" s="166"/>
      <c r="F52" s="166"/>
      <c r="G52" s="177"/>
      <c r="H52" s="185" t="str">
        <f>UPPER(IF(OR(M52="a",M52="as"),J53,IF(OR(M52="b",M52="bs"),J51,)))</f>
        <v>BYE</v>
      </c>
      <c r="I52" s="208"/>
      <c r="J52" s="192"/>
      <c r="K52" s="172"/>
      <c r="L52" s="192"/>
      <c r="M52" s="193" t="s">
        <v>60</v>
      </c>
      <c r="N52" s="194" t="str">
        <f>UPPER(IF(OR(M52="a",M52="as"),J51,IF(OR(M52="b",M52="bs"),J53,)))</f>
        <v>SHERIF</v>
      </c>
      <c r="O52" s="178"/>
      <c r="P52" s="198"/>
      <c r="Q52" s="168"/>
      <c r="R52" s="166"/>
      <c r="S52" s="213"/>
      <c r="T52" s="213"/>
      <c r="X52" s="166"/>
      <c r="Y52" s="166"/>
      <c r="Z52" s="166"/>
      <c r="AA52" s="168"/>
      <c r="AB52" s="166"/>
    </row>
    <row r="53" spans="2:31" ht="9" customHeight="1" x14ac:dyDescent="0.2">
      <c r="B53" s="226"/>
      <c r="C53" s="224"/>
      <c r="D53" s="166"/>
      <c r="E53" s="166"/>
      <c r="F53" s="166"/>
      <c r="G53" s="166"/>
      <c r="H53" s="166"/>
      <c r="I53" s="199">
        <v>4</v>
      </c>
      <c r="J53" s="183" t="str">
        <f>UPPER(IF($I53="","",VLOOKUP($I53,PrepG!$A$13:$G$76,2,FALSE)))</f>
        <v>SHERIF</v>
      </c>
      <c r="K53" s="183" t="str">
        <f>IF($I53="","",VLOOKUP($I53,PrepG!$A$13:$G$76,3,FALSE))</f>
        <v>JERMINE</v>
      </c>
      <c r="L53" s="184" t="str">
        <f>UPPER(IF($I53="","",VLOOKUP($I53,PrepG!$A$13:$G$76,4,FALSE)))</f>
        <v>EGY</v>
      </c>
      <c r="M53" s="201"/>
      <c r="N53" s="166"/>
      <c r="O53" s="168"/>
      <c r="P53" s="166"/>
      <c r="Q53" s="168"/>
      <c r="R53" s="188"/>
      <c r="S53" s="213"/>
      <c r="T53" s="213"/>
      <c r="V53" s="242" t="s">
        <v>67</v>
      </c>
      <c r="W53" s="174"/>
      <c r="X53" s="170" t="str">
        <f>UPPER(IF(OR(C22="a",C22="as"),D30,IF(OR(C22="b",C22="bs"),D14,)))</f>
        <v/>
      </c>
      <c r="Y53" s="166"/>
      <c r="Z53" s="166"/>
      <c r="AA53" s="168"/>
      <c r="AB53" s="170" t="str">
        <f>UPPER(IF(OR(S22="a",S22="as"),R30,IF(OR(S22="b",S22="bs"),R14,)))</f>
        <v/>
      </c>
      <c r="AC53" s="174"/>
      <c r="AD53" s="393" t="s">
        <v>68</v>
      </c>
      <c r="AE53" s="393"/>
    </row>
    <row r="54" spans="2:31" ht="9" customHeight="1" x14ac:dyDescent="0.2">
      <c r="B54" s="260" t="str">
        <f>UPPER(IF(OR(C54="a",C54="as"),D46,IF(OR(C54="b",C54="bs"),D62,)))</f>
        <v/>
      </c>
      <c r="C54" s="205" t="s">
        <v>60</v>
      </c>
      <c r="D54" s="188"/>
      <c r="E54" s="188"/>
      <c r="F54" s="166"/>
      <c r="G54" s="188"/>
      <c r="H54" s="166"/>
      <c r="I54" s="166"/>
      <c r="J54" s="192"/>
      <c r="K54" s="172"/>
      <c r="L54" s="192"/>
      <c r="M54" s="166"/>
      <c r="N54" s="166"/>
      <c r="O54" s="168"/>
      <c r="P54" s="166"/>
      <c r="Q54" s="168"/>
      <c r="R54" s="188"/>
      <c r="S54" s="190"/>
      <c r="T54" s="194" t="str">
        <f>UPPER(IF(OR(S54="a",S54="as"),R46,IF(OR(S54="b",S54="bs"),R62,)))</f>
        <v/>
      </c>
      <c r="U54" s="217"/>
      <c r="W54" s="175"/>
      <c r="X54" s="166"/>
      <c r="Y54" s="166"/>
      <c r="Z54" s="166"/>
      <c r="AA54" s="168"/>
      <c r="AB54" s="166"/>
      <c r="AC54" s="180"/>
    </row>
    <row r="55" spans="2:31" ht="9" customHeight="1" x14ac:dyDescent="0.2">
      <c r="B55" s="166"/>
      <c r="C55" s="198"/>
      <c r="D55" s="166"/>
      <c r="E55" s="166"/>
      <c r="F55" s="166"/>
      <c r="G55" s="166"/>
      <c r="H55" s="166"/>
      <c r="I55" s="182">
        <v>5</v>
      </c>
      <c r="J55" s="183" t="str">
        <f>UPPER(IF($I55="","",VLOOKUP($I55,PrepG!$A$13:$G$76,2,FALSE)))</f>
        <v>MAGARIRA</v>
      </c>
      <c r="K55" s="183" t="str">
        <f>IF($I55="","",VLOOKUP($I55,PrepG!$A$13:$G$76,3,FALSE))</f>
        <v>RUFARO</v>
      </c>
      <c r="L55" s="184" t="str">
        <f>UPPER(IF($I55="","",VLOOKUP($I55,PrepG!$A$13:$G$76,4,FALSE)))</f>
        <v>ZIM</v>
      </c>
      <c r="M55" s="166"/>
      <c r="N55" s="166"/>
      <c r="O55" s="168"/>
      <c r="P55" s="166"/>
      <c r="Q55" s="168"/>
      <c r="R55" s="166"/>
      <c r="S55" s="213"/>
      <c r="T55" s="166"/>
      <c r="V55" s="185" t="str">
        <f>UPPER(IF(OR(W55="a",W55="as"),X53,IF(OR(W55="b",W55="bs"),X57,)))</f>
        <v/>
      </c>
      <c r="W55" s="186"/>
      <c r="X55" s="188"/>
      <c r="Y55" s="166"/>
      <c r="Z55" s="166"/>
      <c r="AA55" s="168"/>
      <c r="AB55" s="188"/>
      <c r="AC55" s="190"/>
      <c r="AD55" s="170" t="str">
        <f>UPPER(IF(OR(AC55="a",AC55="as"),AB53,IF(OR(AC55="b",AC55="bs"),AB57,)))</f>
        <v/>
      </c>
    </row>
    <row r="56" spans="2:31" ht="9" customHeight="1" x14ac:dyDescent="0.2">
      <c r="B56" s="181"/>
      <c r="C56" s="198"/>
      <c r="D56" s="166"/>
      <c r="E56" s="166"/>
      <c r="F56" s="166"/>
      <c r="G56" s="167"/>
      <c r="H56" s="185" t="str">
        <f>UPPER(IF(OR(M56="a",M56="as"),J57,IF(OR(M56="b",M56="bs"),J55,)))</f>
        <v>MAGARIRA</v>
      </c>
      <c r="I56" s="208"/>
      <c r="J56" s="192"/>
      <c r="K56" s="172"/>
      <c r="L56" s="192"/>
      <c r="M56" s="193" t="s">
        <v>60</v>
      </c>
      <c r="N56" s="170" t="str">
        <f>UPPER(IF(OR(M56="a",M56="as"),J55,IF(OR(M56="b",M56="bs"),J57,)))</f>
        <v>YOURI</v>
      </c>
      <c r="O56" s="168"/>
      <c r="P56" s="166"/>
      <c r="Q56" s="168"/>
      <c r="R56" s="166"/>
      <c r="S56" s="213"/>
      <c r="V56" s="166"/>
      <c r="W56" s="195"/>
      <c r="X56" s="166"/>
      <c r="Y56" s="166"/>
      <c r="Z56" s="166"/>
      <c r="AA56" s="168"/>
      <c r="AB56" s="166"/>
      <c r="AC56" s="196"/>
      <c r="AD56" s="261"/>
    </row>
    <row r="57" spans="2:31" ht="9" customHeight="1" x14ac:dyDescent="0.2">
      <c r="B57" s="181"/>
      <c r="C57" s="198"/>
      <c r="D57" s="166"/>
      <c r="E57" s="166"/>
      <c r="F57" s="166"/>
      <c r="G57" s="198"/>
      <c r="H57" s="176"/>
      <c r="I57" s="199">
        <v>19</v>
      </c>
      <c r="J57" s="200" t="str">
        <f>UPPER(IF($I57="","",VLOOKUP($I57,PrepG!$A$13:$G$76,2,FALSE)))</f>
        <v>YOURI</v>
      </c>
      <c r="K57" s="200" t="str">
        <f>IF($I57="","",VLOOKUP($I57,PrepG!$A$13:$G$76,3,FALSE))</f>
        <v>EKUA</v>
      </c>
      <c r="L57" s="167" t="str">
        <f>UPPER(IF($I57="","",VLOOKUP($I57,PrepG!$A$13:$G$76,4,FALSE)))</f>
        <v>BOT</v>
      </c>
      <c r="M57" s="201"/>
      <c r="N57" s="166"/>
      <c r="O57" s="202"/>
      <c r="P57" s="198"/>
      <c r="Q57" s="168"/>
      <c r="R57" s="166"/>
      <c r="S57" s="213"/>
      <c r="W57" s="203"/>
      <c r="X57" s="167" t="str">
        <f>UPPER(IF(OR(C54="a",C54="as"),D62,IF(OR(C54="b",C54="bs"),D46,)))</f>
        <v/>
      </c>
      <c r="Y57" s="166"/>
      <c r="Z57" s="166"/>
      <c r="AA57" s="168"/>
      <c r="AB57" s="170" t="str">
        <f>UPPER(IF(OR(S54="a",S54="as"),R62,IF(OR(S54="b",S54="bs"),R46,)))</f>
        <v/>
      </c>
      <c r="AC57" s="204"/>
    </row>
    <row r="58" spans="2:31" ht="9" customHeight="1" x14ac:dyDescent="0.2">
      <c r="B58" s="181"/>
      <c r="C58" s="198"/>
      <c r="D58" s="166"/>
      <c r="E58" s="166"/>
      <c r="F58" s="185" t="str">
        <f>UPPER(IF(OR(G58="a",G58="as"),H56,IF(OR(G58="b",G58="bs"),H60,)))</f>
        <v/>
      </c>
      <c r="G58" s="205"/>
      <c r="H58" s="188"/>
      <c r="I58" s="166"/>
      <c r="J58" s="192"/>
      <c r="K58" s="172"/>
      <c r="L58" s="192"/>
      <c r="M58" s="166"/>
      <c r="N58" s="188"/>
      <c r="O58" s="206"/>
      <c r="P58" s="219" t="str">
        <f>UPPER(IF(OR(O58="a",O58="as"),N56,IF(OR(O58="b",O58="bs"),N60,)))</f>
        <v/>
      </c>
      <c r="Q58" s="168"/>
      <c r="R58" s="166"/>
      <c r="S58" s="213"/>
      <c r="X58" s="166"/>
      <c r="Y58" s="166"/>
      <c r="Z58" s="166"/>
      <c r="AA58" s="168"/>
      <c r="AB58" s="166"/>
    </row>
    <row r="59" spans="2:31" ht="9" customHeight="1" x14ac:dyDescent="0.2">
      <c r="B59" s="181"/>
      <c r="C59" s="198"/>
      <c r="D59" s="166"/>
      <c r="E59" s="171"/>
      <c r="F59" s="176"/>
      <c r="G59" s="198"/>
      <c r="H59" s="166"/>
      <c r="I59" s="182">
        <v>8</v>
      </c>
      <c r="J59" s="200" t="str">
        <f>UPPER(IF($I59="","",VLOOKUP($I59,PrepG!$A$13:$G$76,2,FALSE)))</f>
        <v>AKID</v>
      </c>
      <c r="K59" s="200" t="str">
        <f>IF($I59="","",VLOOKUP($I59,PrepG!$A$13:$G$76,3,FALSE))</f>
        <v>SARA</v>
      </c>
      <c r="L59" s="167" t="str">
        <f>UPPER(IF($I59="","",VLOOKUP($I59,PrepG!$A$13:$G$76,4,FALSE)))</f>
        <v>MAR</v>
      </c>
      <c r="M59" s="166"/>
      <c r="N59" s="166"/>
      <c r="O59" s="168"/>
      <c r="P59" s="198"/>
      <c r="Q59" s="202"/>
      <c r="R59" s="198"/>
      <c r="S59" s="213"/>
      <c r="X59" s="166"/>
      <c r="Y59" s="166"/>
      <c r="Z59" s="166"/>
      <c r="AA59" s="168"/>
      <c r="AB59" s="166"/>
    </row>
    <row r="60" spans="2:31" ht="9" customHeight="1" x14ac:dyDescent="0.2">
      <c r="B60" s="181"/>
      <c r="C60" s="198"/>
      <c r="D60" s="166"/>
      <c r="E60" s="198"/>
      <c r="F60" s="166"/>
      <c r="G60" s="177"/>
      <c r="H60" s="185" t="str">
        <f>UPPER(IF(OR(M60="a",M60="as"),J61,IF(OR(M60="b",M60="bs"),J59,)))</f>
        <v>MOKHTAR</v>
      </c>
      <c r="I60" s="208"/>
      <c r="J60" s="192"/>
      <c r="K60" s="172"/>
      <c r="L60" s="192"/>
      <c r="M60" s="193" t="s">
        <v>57</v>
      </c>
      <c r="N60" s="170" t="str">
        <f>UPPER(IF(OR(M60="a",M60="as"),J59,IF(OR(M60="b",M60="bs"),J61,)))</f>
        <v>AKID</v>
      </c>
      <c r="O60" s="178"/>
      <c r="P60" s="198"/>
      <c r="Q60" s="209"/>
      <c r="R60" s="198"/>
      <c r="S60" s="213"/>
      <c r="V60" s="242" t="s">
        <v>69</v>
      </c>
      <c r="W60" s="174"/>
      <c r="X60" s="170" t="str">
        <f>UPPER(IF(OR(AC40="a",AC40="as"),AB42,IF(OR(AC40="b",AC45="bs"),AB38,)))</f>
        <v/>
      </c>
      <c r="Y60" s="166"/>
      <c r="Z60" s="166"/>
      <c r="AA60" s="168"/>
      <c r="AB60" s="170" t="str">
        <f>UPPER(IF(OR(AC15="a",AC15="as"),AB17,IF(OR(AC15="b",AC15="bs"),AB13,)))</f>
        <v/>
      </c>
      <c r="AC60" s="174"/>
      <c r="AD60" s="393" t="s">
        <v>70</v>
      </c>
      <c r="AE60" s="393"/>
    </row>
    <row r="61" spans="2:31" ht="9" customHeight="1" x14ac:dyDescent="0.2">
      <c r="B61" s="181"/>
      <c r="C61" s="198"/>
      <c r="D61" s="166"/>
      <c r="E61" s="198"/>
      <c r="F61" s="166"/>
      <c r="G61" s="166"/>
      <c r="H61" s="166"/>
      <c r="I61" s="199">
        <v>10</v>
      </c>
      <c r="J61" s="200" t="str">
        <f>UPPER(IF($I61="","",VLOOKUP($I61,PrepG!$A$13:$G$76,2,FALSE)))</f>
        <v>MOKHTAR</v>
      </c>
      <c r="K61" s="200" t="str">
        <f>IF($I61="","",VLOOKUP($I61,PrepG!$A$13:$G$76,3,FALSE))</f>
        <v>NATHALIE</v>
      </c>
      <c r="L61" s="167" t="str">
        <f>UPPER(IF($I61="","",VLOOKUP($I61,PrepG!$A$13:$G$76,4,FALSE)))</f>
        <v>EGY</v>
      </c>
      <c r="M61" s="201"/>
      <c r="N61" s="166"/>
      <c r="O61" s="168"/>
      <c r="P61" s="166"/>
      <c r="Q61" s="209"/>
      <c r="R61" s="198"/>
      <c r="S61" s="213"/>
      <c r="W61" s="175"/>
      <c r="X61" s="166"/>
      <c r="Y61" s="166"/>
      <c r="Z61" s="166"/>
      <c r="AA61" s="168"/>
      <c r="AB61" s="166"/>
      <c r="AC61" s="180"/>
    </row>
    <row r="62" spans="2:31" ht="9" customHeight="1" x14ac:dyDescent="0.2">
      <c r="B62" s="181"/>
      <c r="C62" s="177"/>
      <c r="D62" s="185" t="str">
        <f>UPPER(IF(OR(E62="a",E62="as"),F58,IF(OR(E62="b",E62="bs"),F66,)))</f>
        <v/>
      </c>
      <c r="E62" s="205" t="s">
        <v>57</v>
      </c>
      <c r="F62" s="188"/>
      <c r="G62" s="188"/>
      <c r="H62" s="166"/>
      <c r="I62" s="166"/>
      <c r="J62" s="192"/>
      <c r="K62" s="172"/>
      <c r="L62" s="192"/>
      <c r="M62" s="166"/>
      <c r="N62" s="166"/>
      <c r="O62" s="168"/>
      <c r="P62" s="188"/>
      <c r="Q62" s="211"/>
      <c r="R62" s="194" t="str">
        <f>UPPER(IF(OR(Q62="a",Q62="as"),P58,IF(OR(Q62="b",Q62="bs"),P66,)))</f>
        <v/>
      </c>
      <c r="S62" s="232"/>
      <c r="V62" s="185" t="str">
        <f>UPPER(IF(OR(W62="a",W62="as"),X60,IF(OR(W62="b",W62="bs"),X64,)))</f>
        <v/>
      </c>
      <c r="W62" s="186"/>
      <c r="X62" s="188"/>
      <c r="Y62" s="166"/>
      <c r="Z62" s="166"/>
      <c r="AA62" s="168"/>
      <c r="AB62" s="188"/>
      <c r="AC62" s="190"/>
      <c r="AD62" s="170" t="str">
        <f>UPPER(IF(OR(AC62="a",AC62="as"),AB60,IF(OR(AC62="b",AC62="bs"),AB64,)))</f>
        <v/>
      </c>
    </row>
    <row r="63" spans="2:31" ht="9.75" customHeight="1" x14ac:dyDescent="0.2">
      <c r="B63" s="181"/>
      <c r="C63" s="166"/>
      <c r="D63" s="166"/>
      <c r="E63" s="198"/>
      <c r="F63" s="166"/>
      <c r="G63" s="166"/>
      <c r="H63" s="166"/>
      <c r="I63" s="182">
        <v>28</v>
      </c>
      <c r="J63" s="200" t="str">
        <f>UPPER(IF($I63="","",VLOOKUP($I63,PrepG!$A$13:$G$76,2,FALSE)))</f>
        <v>BEN EZZEDINE MERIEM</v>
      </c>
      <c r="K63" s="200" t="str">
        <f>IF($I63="","",VLOOKUP($I63,PrepG!$A$13:$G$76,3,FALSE))</f>
        <v>MERIEM</v>
      </c>
      <c r="L63" s="167" t="str">
        <f>UPPER(IF($I63="","",VLOOKUP($I63,PrepG!$A$13:$G$76,4,FALSE)))</f>
        <v>TUN</v>
      </c>
      <c r="M63" s="166"/>
      <c r="N63" s="166"/>
      <c r="O63" s="168"/>
      <c r="P63" s="166"/>
      <c r="Q63" s="209"/>
      <c r="R63" s="198"/>
      <c r="V63" s="166"/>
      <c r="W63" s="195"/>
      <c r="X63" s="166"/>
      <c r="Y63" s="166"/>
      <c r="Z63" s="166"/>
      <c r="AA63" s="168"/>
      <c r="AB63" s="166"/>
      <c r="AC63" s="196"/>
      <c r="AD63" s="261"/>
    </row>
    <row r="64" spans="2:31" ht="9" customHeight="1" x14ac:dyDescent="0.2">
      <c r="B64" s="181"/>
      <c r="C64" s="166"/>
      <c r="D64" s="166"/>
      <c r="E64" s="198"/>
      <c r="F64" s="166"/>
      <c r="G64" s="167"/>
      <c r="H64" s="185" t="str">
        <f>UPPER(IF(OR(M64="a",M64="as"),J65,IF(OR(M64="b",M64="bs"),J63,)))</f>
        <v>MEBARKI</v>
      </c>
      <c r="I64" s="208"/>
      <c r="J64" s="192"/>
      <c r="K64" s="172"/>
      <c r="L64" s="192"/>
      <c r="M64" s="193" t="s">
        <v>57</v>
      </c>
      <c r="N64" s="170" t="str">
        <f>UPPER(IF(OR(M64="a",M64="as"),J63,IF(OR(M64="b",M64="bs"),J65,)))</f>
        <v>BEN EZZEDINE MERIEM</v>
      </c>
      <c r="O64" s="168"/>
      <c r="P64" s="166"/>
      <c r="Q64" s="209"/>
      <c r="R64" s="198"/>
      <c r="W64" s="203"/>
      <c r="X64" s="170" t="str">
        <f>UPPER(IF(OR(AC48="a",AC48="as"),AB50,IF(OR(AC48="b",AC48="bs"),AB46,)))</f>
        <v/>
      </c>
      <c r="Y64" s="166"/>
      <c r="Z64" s="166"/>
      <c r="AA64" s="168"/>
      <c r="AB64" s="170" t="str">
        <f>UPPER(IF(OR(AC23="a",AC23="as"),AB25,IF(OR(AC23="b",AC23="bs"),AB21,)))</f>
        <v/>
      </c>
      <c r="AC64" s="204"/>
    </row>
    <row r="65" spans="2:31" ht="9" customHeight="1" x14ac:dyDescent="0.2">
      <c r="B65" s="181"/>
      <c r="C65" s="166"/>
      <c r="D65" s="166"/>
      <c r="E65" s="198"/>
      <c r="F65" s="166"/>
      <c r="G65" s="198"/>
      <c r="H65" s="176"/>
      <c r="I65" s="199">
        <v>20</v>
      </c>
      <c r="J65" s="200" t="str">
        <f>UPPER(IF($I65="","",VLOOKUP($I65,PrepG!$A$13:$G$76,2,FALSE)))</f>
        <v>MEBARKI</v>
      </c>
      <c r="K65" s="200" t="str">
        <f>IF($I65="","",VLOOKUP($I65,PrepG!$A$13:$G$76,3,FALSE))</f>
        <v>BOCHRA REHAB</v>
      </c>
      <c r="L65" s="167" t="str">
        <f>UPPER(IF($I65="","",VLOOKUP($I65,PrepG!$A$13:$G$76,4,FALSE)))</f>
        <v>ALG</v>
      </c>
      <c r="M65" s="201"/>
      <c r="N65" s="166"/>
      <c r="O65" s="202"/>
      <c r="P65" s="198"/>
      <c r="Q65" s="209"/>
      <c r="R65" s="198"/>
      <c r="X65" s="166"/>
      <c r="Y65" s="166"/>
      <c r="Z65" s="166"/>
      <c r="AA65" s="168"/>
      <c r="AB65" s="166"/>
    </row>
    <row r="66" spans="2:31" ht="9" customHeight="1" x14ac:dyDescent="0.2">
      <c r="B66" s="181"/>
      <c r="C66" s="166"/>
      <c r="D66" s="166"/>
      <c r="E66" s="177"/>
      <c r="F66" s="185" t="str">
        <f>UPPER(IF(OR(G66="a",G66="as"),H64,IF(OR(G66="b",G66="bs"),H68,)))</f>
        <v>MEBARKI</v>
      </c>
      <c r="G66" s="205" t="s">
        <v>57</v>
      </c>
      <c r="H66" s="188"/>
      <c r="I66" s="166"/>
      <c r="J66" s="192"/>
      <c r="K66" s="172"/>
      <c r="L66" s="192"/>
      <c r="M66" s="166"/>
      <c r="N66" s="188"/>
      <c r="O66" s="211"/>
      <c r="P66" s="194" t="str">
        <f>UPPER(IF(OR(O66="a",O66="as"),N64,IF(OR(O66="b",O66="bs"),N68,)))</f>
        <v/>
      </c>
      <c r="Q66" s="178"/>
      <c r="R66" s="198"/>
      <c r="X66" s="166"/>
      <c r="Y66" s="166"/>
      <c r="Z66" s="166"/>
      <c r="AA66" s="168"/>
      <c r="AB66" s="166"/>
    </row>
    <row r="67" spans="2:31" ht="11.25" x14ac:dyDescent="0.2">
      <c r="B67" s="181"/>
      <c r="C67" s="166"/>
      <c r="D67" s="166"/>
      <c r="E67" s="166"/>
      <c r="F67" s="176"/>
      <c r="G67" s="198"/>
      <c r="H67" s="166"/>
      <c r="I67" s="182">
        <v>30</v>
      </c>
      <c r="J67" s="200" t="str">
        <f>UPPER(IF($I67="","",VLOOKUP($I67,PrepG!$A$13:$G$76,2,FALSE)))</f>
        <v>BYE</v>
      </c>
      <c r="K67" s="200" t="str">
        <f>IF($I67="","",VLOOKUP($I67,PrepG!$A$13:$G$76,3,FALSE))</f>
        <v/>
      </c>
      <c r="L67" s="167" t="str">
        <f>UPPER(IF($I67="","",VLOOKUP($I67,PrepG!$A$13:$G$76,4,FALSE)))</f>
        <v/>
      </c>
      <c r="M67" s="166"/>
      <c r="N67" s="166"/>
      <c r="O67" s="168"/>
      <c r="P67" s="198"/>
      <c r="Q67" s="168"/>
      <c r="R67" s="166"/>
      <c r="V67" s="242" t="s">
        <v>71</v>
      </c>
      <c r="W67" s="174"/>
      <c r="X67" s="170" t="str">
        <f>UPPER(IF(OR(W40="a",W40="as"),X42,IF(OR(W40="b",W40="bs"),X38,)))</f>
        <v/>
      </c>
      <c r="Y67" s="166"/>
      <c r="Z67" s="166"/>
      <c r="AA67" s="168"/>
      <c r="AB67" s="170" t="str">
        <f>UPPER(IF(OR(W15="a",W15="as"),X17,IF(OR(W15="b",W15="bs"),X13,)))</f>
        <v/>
      </c>
      <c r="AC67" s="174"/>
      <c r="AD67" s="393" t="s">
        <v>72</v>
      </c>
      <c r="AE67" s="393"/>
    </row>
    <row r="68" spans="2:31" ht="11.25" x14ac:dyDescent="0.2">
      <c r="B68" s="181"/>
      <c r="C68" s="166"/>
      <c r="D68" s="166"/>
      <c r="E68" s="166"/>
      <c r="F68" s="166"/>
      <c r="G68" s="177"/>
      <c r="H68" s="185" t="str">
        <f>UPPER(IF(OR(M68="a",M68="as"),J69,IF(OR(M68="b",M68="bs"),J67,)))</f>
        <v>BYE</v>
      </c>
      <c r="I68" s="208"/>
      <c r="J68" s="192"/>
      <c r="K68" s="172"/>
      <c r="L68" s="192"/>
      <c r="M68" s="193" t="s">
        <v>60</v>
      </c>
      <c r="N68" s="184" t="str">
        <f>UPPER(IF(OR(M68="a",M68="as"),J67,IF(OR(M68="b",M68="bs"),J69,)))</f>
        <v>OKUTOYI</v>
      </c>
      <c r="O68" s="178"/>
      <c r="P68" s="198"/>
      <c r="Q68" s="168"/>
      <c r="R68" s="166"/>
      <c r="V68" s="262"/>
      <c r="W68" s="175"/>
      <c r="X68" s="166"/>
      <c r="Y68" s="166"/>
      <c r="Z68" s="166"/>
      <c r="AA68" s="168"/>
      <c r="AB68" s="166"/>
      <c r="AC68" s="180"/>
    </row>
    <row r="69" spans="2:31" ht="11.25" x14ac:dyDescent="0.2">
      <c r="B69" s="181"/>
      <c r="C69" s="166"/>
      <c r="D69" s="166"/>
      <c r="E69" s="166"/>
      <c r="F69" s="166"/>
      <c r="G69" s="166"/>
      <c r="H69" s="166"/>
      <c r="I69" s="199">
        <v>2</v>
      </c>
      <c r="J69" s="183" t="str">
        <f>UPPER(IF($I69="","",VLOOKUP($I69,PrepG!$A$13:$G$76,2,FALSE)))</f>
        <v>OKUTOYI</v>
      </c>
      <c r="K69" s="183" t="str">
        <f>IF($I69="","",VLOOKUP($I69,PrepG!$A$13:$G$76,3,FALSE))</f>
        <v>ANGELLA</v>
      </c>
      <c r="L69" s="184" t="str">
        <f>UPPER(IF($I69="","",VLOOKUP($I69,PrepG!$A$13:$G$76,4,FALSE)))</f>
        <v>KEN</v>
      </c>
      <c r="M69" s="201"/>
      <c r="N69" s="166"/>
      <c r="O69" s="168"/>
      <c r="P69" s="166"/>
      <c r="Q69" s="168"/>
      <c r="R69" s="166"/>
      <c r="V69" s="170" t="str">
        <f>UPPER(IF(OR(W69="a",W69="as"),X67,IF(OR(W69="b",W69="bs"),X71,)))</f>
        <v/>
      </c>
      <c r="W69" s="186"/>
      <c r="X69" s="188"/>
      <c r="Y69" s="188"/>
      <c r="Z69" s="188"/>
      <c r="AA69" s="188"/>
      <c r="AB69" s="188"/>
      <c r="AC69" s="190"/>
      <c r="AD69" s="170" t="str">
        <f>UPPER(IF(OR(AC69="a",AC69="as"),AB67,IF(OR(AC69="b",AC69="bs"),AB71,)))</f>
        <v/>
      </c>
    </row>
    <row r="70" spans="2:31" ht="11.25" x14ac:dyDescent="0.2">
      <c r="B70" s="181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8"/>
      <c r="P70" s="166"/>
      <c r="Q70" s="168"/>
      <c r="R70" s="166"/>
      <c r="V70" s="166"/>
      <c r="W70" s="195"/>
      <c r="X70" s="166"/>
      <c r="Y70" s="166"/>
      <c r="Z70" s="166"/>
      <c r="AA70" s="168"/>
      <c r="AB70" s="166"/>
      <c r="AC70" s="196"/>
      <c r="AD70" s="181"/>
    </row>
    <row r="71" spans="2:31" ht="11.25" x14ac:dyDescent="0.2">
      <c r="W71" s="203"/>
      <c r="X71" s="170" t="str">
        <f>UPPER(IF(OR(W48="a",W48="as"),X50,IF(OR(W48="b",W48="bs"),X46,)))</f>
        <v/>
      </c>
      <c r="Y71" s="166"/>
      <c r="Z71" s="166"/>
      <c r="AA71" s="168"/>
      <c r="AB71" s="170" t="str">
        <f>UPPER(IF(OR(W23="a",W23="as"),X25,IF(OR(W23="b",W23="bs"),X21,)))</f>
        <v/>
      </c>
      <c r="AC71" s="204"/>
    </row>
    <row r="72" spans="2:31" ht="11.25" x14ac:dyDescent="0.2">
      <c r="X72" s="166"/>
      <c r="Y72" s="166"/>
      <c r="Z72" s="166"/>
      <c r="AA72" s="168"/>
      <c r="AB72" s="166"/>
    </row>
  </sheetData>
  <mergeCells count="14">
    <mergeCell ref="AD60:AE60"/>
    <mergeCell ref="AD67:AE67"/>
    <mergeCell ref="T12:V12"/>
    <mergeCell ref="AD12:AE12"/>
    <mergeCell ref="AD29:AE29"/>
    <mergeCell ref="B35:D35"/>
    <mergeCell ref="AD38:AE38"/>
    <mergeCell ref="AD53:AE53"/>
    <mergeCell ref="C1:P2"/>
    <mergeCell ref="C3:P4"/>
    <mergeCell ref="T4:V4"/>
    <mergeCell ref="AD4:AE4"/>
    <mergeCell ref="B5:H5"/>
    <mergeCell ref="P5:R5"/>
  </mergeCells>
  <conditionalFormatting sqref="AB28">
    <cfRule type="expression" dxfId="1" priority="1" stopIfTrue="1">
      <formula>AA28="as"</formula>
    </cfRule>
    <cfRule type="expression" dxfId="0" priority="2" stopIfTrue="1">
      <formula>AA28="bs"</formula>
    </cfRule>
  </conditionalFormatting>
  <pageMargins left="0.39370078740157483" right="0.39370078740157483" top="0.39370078740157483" bottom="0.39370078740157483" header="0.51181102362204722" footer="0.51181102362204722"/>
  <pageSetup paperSize="9" scale="80" orientation="landscape" horizontalDpi="4294967293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IV36"/>
  <sheetViews>
    <sheetView view="pageBreakPreview" topLeftCell="A2" zoomScale="80" zoomScaleNormal="90" zoomScaleSheetLayoutView="80" workbookViewId="0">
      <selection activeCell="B23" sqref="B23"/>
    </sheetView>
  </sheetViews>
  <sheetFormatPr baseColWidth="10" defaultColWidth="11.42578125" defaultRowHeight="12.75" x14ac:dyDescent="0.2"/>
  <cols>
    <col min="1" max="1" width="4.140625" style="263" customWidth="1"/>
    <col min="2" max="2" width="25" style="263" customWidth="1"/>
    <col min="3" max="3" width="23" style="263" customWidth="1"/>
    <col min="4" max="4" width="9.7109375" style="263" customWidth="1"/>
    <col min="5" max="5" width="12.85546875" style="263" customWidth="1"/>
    <col min="6" max="6" width="12.42578125" style="263" customWidth="1"/>
    <col min="7" max="7" width="25" style="263" customWidth="1"/>
    <col min="8" max="8" width="23" style="263" customWidth="1"/>
    <col min="9" max="9" width="9.7109375" style="263" customWidth="1"/>
    <col min="10" max="10" width="12.85546875" style="263" customWidth="1"/>
    <col min="11" max="12" width="12.42578125" style="263" customWidth="1"/>
    <col min="13" max="13" width="14.140625" style="263" customWidth="1"/>
    <col min="14" max="14" width="10.5703125" style="263" customWidth="1"/>
    <col min="15" max="256" width="11.42578125" style="263"/>
    <col min="257" max="16384" width="11.42578125" style="286"/>
  </cols>
  <sheetData>
    <row r="6" spans="1:17" ht="13.5" thickBot="1" x14ac:dyDescent="0.25"/>
    <row r="7" spans="1:17" ht="15.75" thickTop="1" thickBot="1" x14ac:dyDescent="0.25">
      <c r="A7" s="395" t="s">
        <v>0</v>
      </c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7"/>
      <c r="O7" s="264"/>
      <c r="P7" s="264"/>
    </row>
    <row r="8" spans="1:17" ht="13.5" thickTop="1" x14ac:dyDescent="0.2"/>
    <row r="9" spans="1:17" x14ac:dyDescent="0.2">
      <c r="B9" s="265"/>
      <c r="C9" s="266"/>
      <c r="H9" s="265"/>
      <c r="I9" s="266"/>
    </row>
    <row r="10" spans="1:17" x14ac:dyDescent="0.2">
      <c r="B10" s="265"/>
      <c r="C10" s="266"/>
      <c r="H10" s="265"/>
      <c r="I10" s="266"/>
    </row>
    <row r="11" spans="1:17" x14ac:dyDescent="0.2">
      <c r="B11" s="265"/>
      <c r="C11" s="267"/>
      <c r="H11" s="265"/>
      <c r="I11" s="266"/>
      <c r="K11" s="268"/>
      <c r="L11" s="268"/>
      <c r="M11" s="269"/>
      <c r="N11" s="270"/>
      <c r="O11" s="271"/>
      <c r="P11" s="271"/>
      <c r="Q11" s="266"/>
    </row>
    <row r="12" spans="1:17" x14ac:dyDescent="0.2">
      <c r="A12" s="272"/>
      <c r="B12" s="273" t="s">
        <v>6</v>
      </c>
      <c r="C12" s="273" t="s">
        <v>7</v>
      </c>
      <c r="D12" s="273" t="s">
        <v>8</v>
      </c>
      <c r="E12" s="273" t="s">
        <v>74</v>
      </c>
      <c r="F12" s="273" t="s">
        <v>10</v>
      </c>
      <c r="G12" s="273" t="s">
        <v>6</v>
      </c>
      <c r="H12" s="273" t="s">
        <v>7</v>
      </c>
      <c r="I12" s="273" t="s">
        <v>8</v>
      </c>
      <c r="J12" s="273" t="s">
        <v>74</v>
      </c>
      <c r="K12" s="273" t="s">
        <v>10</v>
      </c>
      <c r="L12" s="274" t="s">
        <v>75</v>
      </c>
      <c r="M12" s="273" t="s">
        <v>11</v>
      </c>
      <c r="N12" s="273" t="s">
        <v>76</v>
      </c>
      <c r="O12" s="275"/>
    </row>
    <row r="13" spans="1:17" ht="13.5" x14ac:dyDescent="0.25">
      <c r="A13" s="276">
        <v>1</v>
      </c>
      <c r="B13" s="277" t="s">
        <v>12</v>
      </c>
      <c r="C13" s="277" t="s">
        <v>77</v>
      </c>
      <c r="D13" s="278" t="s">
        <v>13</v>
      </c>
      <c r="E13" s="279"/>
      <c r="F13" s="280"/>
      <c r="G13" s="277" t="s">
        <v>15</v>
      </c>
      <c r="H13" s="277" t="s">
        <v>78</v>
      </c>
      <c r="I13" s="278" t="s">
        <v>13</v>
      </c>
      <c r="J13" s="279">
        <v>1</v>
      </c>
      <c r="K13" s="280"/>
      <c r="L13" s="279" t="s">
        <v>14</v>
      </c>
      <c r="M13" s="279" t="s">
        <v>14</v>
      </c>
      <c r="N13" s="279">
        <f t="shared" ref="N13:N28" si="0">E13+J13</f>
        <v>1</v>
      </c>
      <c r="O13" s="281"/>
    </row>
    <row r="14" spans="1:17" ht="13.5" x14ac:dyDescent="0.25">
      <c r="A14" s="282">
        <v>2</v>
      </c>
      <c r="B14" s="277" t="s">
        <v>79</v>
      </c>
      <c r="C14" s="277" t="s">
        <v>80</v>
      </c>
      <c r="D14" s="278" t="s">
        <v>13</v>
      </c>
      <c r="E14" s="279"/>
      <c r="F14" s="280"/>
      <c r="G14" s="277" t="s">
        <v>81</v>
      </c>
      <c r="H14" s="277" t="s">
        <v>77</v>
      </c>
      <c r="I14" s="278" t="s">
        <v>13</v>
      </c>
      <c r="J14" s="279">
        <v>2</v>
      </c>
      <c r="K14" s="280"/>
      <c r="L14" s="279" t="s">
        <v>14</v>
      </c>
      <c r="M14" s="279" t="s">
        <v>14</v>
      </c>
      <c r="N14" s="279">
        <f t="shared" si="0"/>
        <v>2</v>
      </c>
      <c r="O14" s="281"/>
    </row>
    <row r="15" spans="1:17" ht="13.5" x14ac:dyDescent="0.25">
      <c r="A15" s="276">
        <v>3</v>
      </c>
      <c r="B15" s="277" t="s">
        <v>82</v>
      </c>
      <c r="C15" s="277" t="s">
        <v>83</v>
      </c>
      <c r="D15" s="278" t="s">
        <v>16</v>
      </c>
      <c r="E15" s="279"/>
      <c r="F15" s="280"/>
      <c r="G15" s="277" t="s">
        <v>84</v>
      </c>
      <c r="H15" s="277" t="s">
        <v>85</v>
      </c>
      <c r="I15" s="278" t="s">
        <v>16</v>
      </c>
      <c r="J15" s="279">
        <v>3</v>
      </c>
      <c r="K15" s="280"/>
      <c r="L15" s="279" t="s">
        <v>14</v>
      </c>
      <c r="M15" s="279" t="s">
        <v>14</v>
      </c>
      <c r="N15" s="279">
        <f t="shared" si="0"/>
        <v>3</v>
      </c>
      <c r="O15" s="281"/>
    </row>
    <row r="16" spans="1:17" ht="13.5" x14ac:dyDescent="0.25">
      <c r="A16" s="282">
        <v>4</v>
      </c>
      <c r="B16" s="277" t="s">
        <v>86</v>
      </c>
      <c r="C16" s="277" t="s">
        <v>87</v>
      </c>
      <c r="D16" s="278" t="s">
        <v>13</v>
      </c>
      <c r="E16" s="279"/>
      <c r="F16" s="280"/>
      <c r="G16" s="277" t="s">
        <v>88</v>
      </c>
      <c r="H16" s="277" t="s">
        <v>89</v>
      </c>
      <c r="I16" s="278" t="s">
        <v>18</v>
      </c>
      <c r="J16" s="280">
        <v>4</v>
      </c>
      <c r="K16" s="280"/>
      <c r="L16" s="279" t="s">
        <v>14</v>
      </c>
      <c r="M16" s="279" t="s">
        <v>14</v>
      </c>
      <c r="N16" s="279">
        <f t="shared" si="0"/>
        <v>4</v>
      </c>
      <c r="O16" s="281"/>
    </row>
    <row r="17" spans="1:256" ht="13.5" x14ac:dyDescent="0.25">
      <c r="A17" s="276">
        <v>5</v>
      </c>
      <c r="B17" s="283" t="s">
        <v>20</v>
      </c>
      <c r="C17" s="283" t="s">
        <v>90</v>
      </c>
      <c r="D17" s="284" t="s">
        <v>18</v>
      </c>
      <c r="E17" s="285"/>
      <c r="F17" s="280"/>
      <c r="G17" s="277" t="s">
        <v>82</v>
      </c>
      <c r="H17" s="277" t="s">
        <v>91</v>
      </c>
      <c r="I17" s="278" t="s">
        <v>18</v>
      </c>
      <c r="J17" s="279"/>
      <c r="K17" s="280"/>
      <c r="L17" s="279" t="s">
        <v>14</v>
      </c>
      <c r="M17" s="279" t="s">
        <v>14</v>
      </c>
      <c r="N17" s="279">
        <f t="shared" si="0"/>
        <v>0</v>
      </c>
      <c r="O17" s="281"/>
    </row>
    <row r="18" spans="1:256" ht="13.5" x14ac:dyDescent="0.25">
      <c r="A18" s="282">
        <v>6</v>
      </c>
      <c r="B18" s="277" t="s">
        <v>29</v>
      </c>
      <c r="C18" s="277" t="s">
        <v>92</v>
      </c>
      <c r="D18" s="278" t="s">
        <v>30</v>
      </c>
      <c r="E18" s="279"/>
      <c r="F18" s="280"/>
      <c r="G18" s="277" t="s">
        <v>93</v>
      </c>
      <c r="H18" s="277" t="s">
        <v>94</v>
      </c>
      <c r="I18" s="278" t="s">
        <v>30</v>
      </c>
      <c r="J18" s="280"/>
      <c r="K18" s="280"/>
      <c r="L18" s="279" t="s">
        <v>14</v>
      </c>
      <c r="M18" s="279" t="s">
        <v>14</v>
      </c>
      <c r="N18" s="279">
        <f t="shared" si="0"/>
        <v>0</v>
      </c>
      <c r="O18" s="281"/>
    </row>
    <row r="19" spans="1:256" ht="13.5" x14ac:dyDescent="0.25">
      <c r="A19" s="276">
        <v>7</v>
      </c>
      <c r="B19" s="277" t="s">
        <v>26</v>
      </c>
      <c r="C19" s="277" t="s">
        <v>95</v>
      </c>
      <c r="D19" s="278" t="s">
        <v>25</v>
      </c>
      <c r="E19" s="280"/>
      <c r="F19" s="280"/>
      <c r="G19" s="277" t="s">
        <v>96</v>
      </c>
      <c r="H19" s="277" t="s">
        <v>97</v>
      </c>
      <c r="I19" s="278" t="s">
        <v>25</v>
      </c>
      <c r="J19" s="280"/>
      <c r="K19" s="280"/>
      <c r="L19" s="279" t="s">
        <v>14</v>
      </c>
      <c r="M19" s="279" t="s">
        <v>14</v>
      </c>
      <c r="N19" s="279">
        <f t="shared" si="0"/>
        <v>0</v>
      </c>
      <c r="O19" s="281"/>
    </row>
    <row r="20" spans="1:256" ht="13.5" x14ac:dyDescent="0.25">
      <c r="A20" s="282">
        <v>8</v>
      </c>
      <c r="B20" s="277" t="s">
        <v>36</v>
      </c>
      <c r="C20" s="277" t="s">
        <v>98</v>
      </c>
      <c r="D20" s="278" t="s">
        <v>37</v>
      </c>
      <c r="E20" s="287"/>
      <c r="F20" s="280"/>
      <c r="G20" s="277" t="s">
        <v>38</v>
      </c>
      <c r="H20" s="277" t="s">
        <v>99</v>
      </c>
      <c r="I20" s="278" t="s">
        <v>37</v>
      </c>
      <c r="J20" s="279"/>
      <c r="K20" s="280"/>
      <c r="L20" s="279" t="s">
        <v>14</v>
      </c>
      <c r="M20" s="279" t="s">
        <v>14</v>
      </c>
      <c r="N20" s="279">
        <f t="shared" si="0"/>
        <v>0</v>
      </c>
      <c r="O20" s="281"/>
    </row>
    <row r="21" spans="1:256" ht="13.5" x14ac:dyDescent="0.25">
      <c r="A21" s="276">
        <v>9</v>
      </c>
      <c r="B21" s="277" t="s">
        <v>100</v>
      </c>
      <c r="C21" s="288" t="s">
        <v>101</v>
      </c>
      <c r="D21" s="287" t="s">
        <v>28</v>
      </c>
      <c r="E21" s="279"/>
      <c r="F21" s="280"/>
      <c r="G21" s="277" t="s">
        <v>102</v>
      </c>
      <c r="H21" s="288" t="s">
        <v>103</v>
      </c>
      <c r="I21" s="287" t="s">
        <v>28</v>
      </c>
      <c r="J21" s="279"/>
      <c r="K21" s="280"/>
      <c r="L21" s="279" t="s">
        <v>14</v>
      </c>
      <c r="M21" s="279" t="s">
        <v>14</v>
      </c>
      <c r="N21" s="279">
        <f t="shared" si="0"/>
        <v>0</v>
      </c>
      <c r="O21" s="281"/>
    </row>
    <row r="22" spans="1:256" ht="13.5" x14ac:dyDescent="0.25">
      <c r="A22" s="282">
        <v>10</v>
      </c>
      <c r="B22" s="277" t="s">
        <v>104</v>
      </c>
      <c r="C22" s="277" t="s">
        <v>105</v>
      </c>
      <c r="D22" s="278" t="s">
        <v>25</v>
      </c>
      <c r="E22" s="287"/>
      <c r="F22" s="280"/>
      <c r="G22" s="277" t="s">
        <v>106</v>
      </c>
      <c r="H22" s="277" t="s">
        <v>107</v>
      </c>
      <c r="I22" s="278" t="s">
        <v>25</v>
      </c>
      <c r="J22" s="279"/>
      <c r="K22" s="280"/>
      <c r="L22" s="279" t="s">
        <v>14</v>
      </c>
      <c r="M22" s="279" t="s">
        <v>14</v>
      </c>
      <c r="N22" s="279">
        <f t="shared" si="0"/>
        <v>0</v>
      </c>
      <c r="O22" s="281"/>
    </row>
    <row r="23" spans="1:256" ht="13.5" x14ac:dyDescent="0.25">
      <c r="A23" s="276">
        <v>11</v>
      </c>
      <c r="B23" s="277" t="s">
        <v>27</v>
      </c>
      <c r="C23" s="277" t="s">
        <v>108</v>
      </c>
      <c r="D23" s="278" t="s">
        <v>16</v>
      </c>
      <c r="E23" s="287"/>
      <c r="F23" s="280"/>
      <c r="G23" s="277" t="s">
        <v>31</v>
      </c>
      <c r="H23" s="277" t="s">
        <v>109</v>
      </c>
      <c r="I23" s="278" t="s">
        <v>30</v>
      </c>
      <c r="J23" s="279"/>
      <c r="K23" s="280"/>
      <c r="L23" s="279" t="s">
        <v>14</v>
      </c>
      <c r="M23" s="279" t="s">
        <v>14</v>
      </c>
      <c r="N23" s="279">
        <f t="shared" si="0"/>
        <v>0</v>
      </c>
      <c r="O23" s="281"/>
    </row>
    <row r="24" spans="1:256" ht="13.5" x14ac:dyDescent="0.25">
      <c r="A24" s="282">
        <v>12</v>
      </c>
      <c r="B24" s="277" t="s">
        <v>33</v>
      </c>
      <c r="C24" s="277" t="s">
        <v>110</v>
      </c>
      <c r="D24" s="278" t="s">
        <v>35</v>
      </c>
      <c r="E24" s="278"/>
      <c r="F24" s="280"/>
      <c r="G24" s="277" t="s">
        <v>24</v>
      </c>
      <c r="H24" s="277" t="s">
        <v>111</v>
      </c>
      <c r="I24" s="278" t="s">
        <v>22</v>
      </c>
      <c r="J24" s="280"/>
      <c r="K24" s="280"/>
      <c r="L24" s="279" t="s">
        <v>14</v>
      </c>
      <c r="M24" s="279" t="s">
        <v>14</v>
      </c>
      <c r="N24" s="279">
        <f t="shared" si="0"/>
        <v>0</v>
      </c>
      <c r="O24" s="281"/>
    </row>
    <row r="25" spans="1:256" ht="13.5" x14ac:dyDescent="0.25">
      <c r="A25" s="276">
        <v>13</v>
      </c>
      <c r="B25" s="277" t="s">
        <v>21</v>
      </c>
      <c r="C25" s="277" t="s">
        <v>112</v>
      </c>
      <c r="D25" s="278" t="s">
        <v>22</v>
      </c>
      <c r="E25" s="287"/>
      <c r="F25" s="280"/>
      <c r="G25" s="277" t="s">
        <v>23</v>
      </c>
      <c r="H25" s="277" t="s">
        <v>113</v>
      </c>
      <c r="I25" s="278" t="s">
        <v>22</v>
      </c>
      <c r="J25" s="280"/>
      <c r="K25" s="280"/>
      <c r="L25" s="279" t="s">
        <v>14</v>
      </c>
      <c r="M25" s="279" t="s">
        <v>14</v>
      </c>
      <c r="N25" s="279">
        <f t="shared" si="0"/>
        <v>0</v>
      </c>
      <c r="O25" s="281"/>
    </row>
    <row r="26" spans="1:256" ht="13.5" x14ac:dyDescent="0.25">
      <c r="A26" s="282">
        <v>14</v>
      </c>
      <c r="B26" s="277" t="s">
        <v>39</v>
      </c>
      <c r="C26" s="288" t="s">
        <v>14</v>
      </c>
      <c r="D26" s="287" t="s">
        <v>14</v>
      </c>
      <c r="E26" s="287"/>
      <c r="F26" s="280"/>
      <c r="G26" s="277" t="s">
        <v>39</v>
      </c>
      <c r="H26" s="288" t="s">
        <v>14</v>
      </c>
      <c r="I26" s="287" t="s">
        <v>14</v>
      </c>
      <c r="J26" s="279"/>
      <c r="K26" s="280"/>
      <c r="L26" s="279" t="s">
        <v>14</v>
      </c>
      <c r="M26" s="279" t="s">
        <v>14</v>
      </c>
      <c r="N26" s="279">
        <f t="shared" si="0"/>
        <v>0</v>
      </c>
      <c r="O26" s="281"/>
    </row>
    <row r="27" spans="1:256" ht="13.5" x14ac:dyDescent="0.25">
      <c r="A27" s="276">
        <v>15</v>
      </c>
      <c r="B27" s="277" t="s">
        <v>39</v>
      </c>
      <c r="C27" s="288" t="s">
        <v>14</v>
      </c>
      <c r="D27" s="287" t="s">
        <v>14</v>
      </c>
      <c r="E27" s="287"/>
      <c r="F27" s="280"/>
      <c r="G27" s="277" t="s">
        <v>39</v>
      </c>
      <c r="H27" s="288" t="s">
        <v>14</v>
      </c>
      <c r="I27" s="287" t="s">
        <v>14</v>
      </c>
      <c r="J27" s="279"/>
      <c r="K27" s="280"/>
      <c r="L27" s="279" t="s">
        <v>14</v>
      </c>
      <c r="M27" s="279" t="s">
        <v>14</v>
      </c>
      <c r="N27" s="279">
        <f t="shared" si="0"/>
        <v>0</v>
      </c>
      <c r="O27" s="281"/>
    </row>
    <row r="28" spans="1:256" ht="13.5" x14ac:dyDescent="0.25">
      <c r="A28" s="282">
        <v>16</v>
      </c>
      <c r="B28" s="277" t="s">
        <v>39</v>
      </c>
      <c r="C28" s="288" t="s">
        <v>14</v>
      </c>
      <c r="D28" s="287" t="s">
        <v>14</v>
      </c>
      <c r="E28" s="287"/>
      <c r="F28" s="280"/>
      <c r="G28" s="277" t="s">
        <v>39</v>
      </c>
      <c r="H28" s="288" t="s">
        <v>14</v>
      </c>
      <c r="I28" s="287" t="s">
        <v>14</v>
      </c>
      <c r="J28" s="279"/>
      <c r="K28" s="280"/>
      <c r="L28" s="279" t="s">
        <v>14</v>
      </c>
      <c r="M28" s="279" t="s">
        <v>14</v>
      </c>
      <c r="N28" s="279">
        <f t="shared" si="0"/>
        <v>0</v>
      </c>
      <c r="O28" s="281"/>
    </row>
    <row r="29" spans="1:256" ht="13.5" thickBot="1" x14ac:dyDescent="0.25"/>
    <row r="30" spans="1:256" ht="15.75" thickTop="1" thickBot="1" x14ac:dyDescent="0.25">
      <c r="A30" s="395" t="s">
        <v>114</v>
      </c>
      <c r="B30" s="396"/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7"/>
      <c r="O30" s="281"/>
      <c r="P30" s="281"/>
    </row>
    <row r="31" spans="1:256" ht="14.25" thickTop="1" x14ac:dyDescent="0.25">
      <c r="A31" s="289"/>
      <c r="B31" s="290"/>
      <c r="C31" s="290"/>
      <c r="D31" s="291"/>
      <c r="E31" s="292"/>
      <c r="F31" s="291"/>
      <c r="G31" s="290"/>
      <c r="H31" s="290"/>
      <c r="I31" s="291"/>
      <c r="J31" s="292"/>
      <c r="K31" s="291"/>
      <c r="L31" s="292"/>
      <c r="M31" s="291"/>
      <c r="N31" s="291"/>
      <c r="O31" s="291"/>
      <c r="P31" s="29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3"/>
      <c r="CS31" s="293"/>
      <c r="CT31" s="293"/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293"/>
      <c r="FT31" s="293"/>
      <c r="FU31" s="293"/>
      <c r="FV31" s="293"/>
      <c r="FW31" s="293"/>
      <c r="FX31" s="293"/>
      <c r="FY31" s="293"/>
      <c r="FZ31" s="293"/>
      <c r="GA31" s="293"/>
      <c r="GB31" s="293"/>
      <c r="GC31" s="293"/>
      <c r="GD31" s="293"/>
      <c r="GE31" s="293"/>
      <c r="GF31" s="293"/>
      <c r="GG31" s="293"/>
      <c r="GH31" s="293"/>
      <c r="GI31" s="293"/>
      <c r="GJ31" s="293"/>
      <c r="GK31" s="293"/>
      <c r="GL31" s="293"/>
      <c r="GM31" s="293"/>
      <c r="GN31" s="293"/>
      <c r="GO31" s="293"/>
      <c r="GP31" s="293"/>
      <c r="GQ31" s="293"/>
      <c r="GR31" s="293"/>
      <c r="GS31" s="293"/>
      <c r="GT31" s="293"/>
      <c r="GU31" s="293"/>
      <c r="GV31" s="293"/>
      <c r="GW31" s="293"/>
      <c r="GX31" s="293"/>
      <c r="GY31" s="293"/>
      <c r="GZ31" s="293"/>
      <c r="HA31" s="293"/>
      <c r="HB31" s="293"/>
      <c r="HC31" s="293"/>
      <c r="HD31" s="293"/>
      <c r="HE31" s="293"/>
      <c r="HF31" s="293"/>
      <c r="HG31" s="293"/>
      <c r="HH31" s="293"/>
      <c r="HI31" s="293"/>
      <c r="HJ31" s="293"/>
      <c r="HK31" s="293"/>
      <c r="HL31" s="293"/>
      <c r="HM31" s="293"/>
      <c r="HN31" s="293"/>
      <c r="HO31" s="293"/>
      <c r="HP31" s="293"/>
      <c r="HQ31" s="293"/>
      <c r="HR31" s="293"/>
      <c r="HS31" s="293"/>
      <c r="HT31" s="293"/>
      <c r="HU31" s="293"/>
      <c r="HV31" s="293"/>
      <c r="HW31" s="293"/>
      <c r="HX31" s="293"/>
      <c r="HY31" s="293"/>
      <c r="HZ31" s="293"/>
      <c r="IA31" s="293"/>
      <c r="IB31" s="293"/>
      <c r="IC31" s="293"/>
      <c r="ID31" s="293"/>
      <c r="IE31" s="293"/>
      <c r="IF31" s="293"/>
      <c r="IG31" s="293"/>
      <c r="IH31" s="293"/>
      <c r="II31" s="293"/>
      <c r="IJ31" s="293"/>
      <c r="IK31" s="293"/>
      <c r="IL31" s="293"/>
      <c r="IM31" s="293"/>
      <c r="IN31" s="293"/>
      <c r="IO31" s="293"/>
      <c r="IP31" s="293"/>
      <c r="IQ31" s="293"/>
      <c r="IR31" s="293"/>
      <c r="IS31" s="293"/>
      <c r="IT31" s="293"/>
      <c r="IU31" s="293"/>
      <c r="IV31" s="293"/>
    </row>
    <row r="32" spans="1:256" x14ac:dyDescent="0.2">
      <c r="A32" s="272"/>
      <c r="B32" s="294" t="s">
        <v>6</v>
      </c>
      <c r="C32" s="294" t="s">
        <v>7</v>
      </c>
      <c r="D32" s="294" t="s">
        <v>8</v>
      </c>
      <c r="E32" s="294" t="s">
        <v>9</v>
      </c>
      <c r="F32" s="294" t="s">
        <v>10</v>
      </c>
      <c r="G32" s="294" t="s">
        <v>6</v>
      </c>
      <c r="H32" s="294" t="s">
        <v>7</v>
      </c>
      <c r="I32" s="294" t="s">
        <v>8</v>
      </c>
      <c r="J32" s="294" t="s">
        <v>9</v>
      </c>
      <c r="K32" s="294" t="s">
        <v>10</v>
      </c>
      <c r="L32" s="295" t="s">
        <v>75</v>
      </c>
      <c r="M32" s="294" t="s">
        <v>11</v>
      </c>
      <c r="N32" s="294" t="s">
        <v>76</v>
      </c>
      <c r="O32" s="281"/>
      <c r="P32" s="281"/>
    </row>
    <row r="33" spans="1:16" ht="13.5" x14ac:dyDescent="0.25">
      <c r="A33" s="296">
        <v>1</v>
      </c>
      <c r="B33" s="283"/>
      <c r="C33" s="283"/>
      <c r="D33" s="283"/>
      <c r="E33" s="285"/>
      <c r="F33" s="297"/>
      <c r="G33" s="283"/>
      <c r="H33" s="283"/>
      <c r="I33" s="283"/>
      <c r="J33" s="285"/>
      <c r="K33" s="297"/>
      <c r="L33" s="285"/>
      <c r="M33" s="280"/>
      <c r="N33" s="279"/>
      <c r="O33" s="281"/>
      <c r="P33" s="281"/>
    </row>
    <row r="34" spans="1:16" ht="13.5" x14ac:dyDescent="0.25">
      <c r="A34" s="282">
        <v>2</v>
      </c>
      <c r="B34" s="283"/>
      <c r="C34" s="283"/>
      <c r="D34" s="283"/>
      <c r="E34" s="298"/>
      <c r="F34" s="297"/>
      <c r="G34" s="283"/>
      <c r="H34" s="283"/>
      <c r="I34" s="283"/>
      <c r="J34" s="285"/>
      <c r="K34" s="297"/>
      <c r="L34" s="285"/>
      <c r="M34" s="280"/>
      <c r="N34" s="279"/>
      <c r="O34" s="281"/>
      <c r="P34" s="281"/>
    </row>
    <row r="35" spans="1:16" ht="13.5" x14ac:dyDescent="0.25">
      <c r="A35" s="282">
        <v>3</v>
      </c>
      <c r="B35" s="277"/>
      <c r="C35" s="277"/>
      <c r="D35" s="280"/>
      <c r="E35" s="279"/>
      <c r="F35" s="279"/>
      <c r="G35" s="277"/>
      <c r="H35" s="277"/>
      <c r="I35" s="280"/>
      <c r="J35" s="280"/>
      <c r="K35" s="279"/>
      <c r="L35" s="279"/>
      <c r="M35" s="280"/>
      <c r="N35" s="279"/>
      <c r="O35" s="281"/>
      <c r="P35" s="281"/>
    </row>
    <row r="36" spans="1:16" ht="13.5" x14ac:dyDescent="0.25">
      <c r="A36" s="282">
        <v>4</v>
      </c>
      <c r="B36" s="299"/>
      <c r="C36" s="299"/>
      <c r="D36" s="280"/>
      <c r="E36" s="279"/>
      <c r="F36" s="280"/>
      <c r="G36" s="299"/>
      <c r="H36" s="299"/>
      <c r="I36" s="280"/>
      <c r="J36" s="279"/>
      <c r="K36" s="280"/>
      <c r="L36" s="279"/>
      <c r="M36" s="280"/>
      <c r="N36" s="280"/>
      <c r="O36" s="281"/>
      <c r="P36" s="281"/>
    </row>
  </sheetData>
  <mergeCells count="2">
    <mergeCell ref="A7:N7"/>
    <mergeCell ref="A30:N30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59"/>
  <sheetViews>
    <sheetView view="pageBreakPreview" zoomScaleSheetLayoutView="100" workbookViewId="0">
      <selection activeCell="J30" sqref="J30"/>
    </sheetView>
  </sheetViews>
  <sheetFormatPr baseColWidth="10" defaultColWidth="11.42578125" defaultRowHeight="12.75" x14ac:dyDescent="0.2"/>
  <cols>
    <col min="1" max="1" width="2.7109375" style="263" customWidth="1"/>
    <col min="2" max="2" width="4.7109375" style="281" customWidth="1"/>
    <col min="3" max="4" width="3.7109375" style="281" customWidth="1"/>
    <col min="5" max="5" width="19.42578125" style="263" customWidth="1"/>
    <col min="6" max="6" width="2.7109375" style="263" customWidth="1"/>
    <col min="7" max="7" width="12.7109375" style="263" customWidth="1"/>
    <col min="8" max="8" width="5.7109375" style="281" customWidth="1"/>
    <col min="9" max="9" width="1.7109375" style="263" customWidth="1"/>
    <col min="10" max="10" width="10.7109375" style="263" customWidth="1"/>
    <col min="11" max="11" width="1.7109375" style="340" customWidth="1"/>
    <col min="12" max="12" width="10.85546875" style="263" customWidth="1"/>
    <col min="13" max="13" width="1.7109375" style="263" customWidth="1"/>
    <col min="14" max="14" width="10.7109375" style="263" customWidth="1"/>
    <col min="15" max="15" width="1.7109375" style="263" customWidth="1"/>
    <col min="16" max="16" width="10.7109375" style="263" customWidth="1"/>
    <col min="17" max="17" width="1.7109375" style="263" customWidth="1"/>
    <col min="18" max="18" width="2.5703125" style="263" customWidth="1"/>
    <col min="19" max="256" width="11.42578125" style="263"/>
    <col min="257" max="16384" width="11.42578125" style="286"/>
  </cols>
  <sheetData>
    <row r="1" spans="1:17" s="263" customFormat="1" ht="15.75" x14ac:dyDescent="0.25">
      <c r="A1" s="399" t="s">
        <v>115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</row>
    <row r="2" spans="1:17" s="263" customFormat="1" ht="15.75" x14ac:dyDescent="0.25">
      <c r="B2" s="399" t="s">
        <v>116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</row>
    <row r="3" spans="1:17" s="300" customFormat="1" ht="11.25" customHeight="1" x14ac:dyDescent="0.2">
      <c r="B3" s="301"/>
      <c r="C3" s="301"/>
      <c r="D3" s="301"/>
      <c r="E3" s="302" t="s">
        <v>117</v>
      </c>
      <c r="F3" s="303" t="s">
        <v>118</v>
      </c>
      <c r="G3" s="303"/>
      <c r="H3" s="304"/>
      <c r="I3" s="303"/>
    </row>
    <row r="4" spans="1:17" s="300" customFormat="1" ht="11.25" customHeight="1" thickBot="1" x14ac:dyDescent="0.25">
      <c r="B4" s="301"/>
      <c r="C4" s="301"/>
      <c r="D4" s="301"/>
      <c r="E4" s="305" t="s">
        <v>5</v>
      </c>
      <c r="F4" s="400" t="s">
        <v>119</v>
      </c>
      <c r="G4" s="400"/>
      <c r="H4" s="400"/>
      <c r="I4" s="400"/>
      <c r="J4" s="401" t="s">
        <v>120</v>
      </c>
      <c r="K4" s="401"/>
      <c r="L4" s="401"/>
      <c r="M4" s="401"/>
      <c r="N4" s="402" t="s">
        <v>41</v>
      </c>
      <c r="O4" s="402"/>
      <c r="P4" s="402"/>
      <c r="Q4" s="402"/>
    </row>
    <row r="5" spans="1:17" x14ac:dyDescent="0.2">
      <c r="A5" s="306"/>
      <c r="B5" s="307" t="s">
        <v>121</v>
      </c>
      <c r="C5" s="307" t="s">
        <v>122</v>
      </c>
      <c r="D5" s="307" t="s">
        <v>123</v>
      </c>
      <c r="E5" s="308" t="s">
        <v>6</v>
      </c>
      <c r="F5" s="309" t="s">
        <v>7</v>
      </c>
      <c r="G5" s="306"/>
      <c r="H5" s="307" t="s">
        <v>8</v>
      </c>
      <c r="I5" s="306"/>
      <c r="J5" s="306"/>
      <c r="K5" s="310"/>
      <c r="L5" s="306"/>
      <c r="M5" s="306"/>
      <c r="N5" s="306"/>
      <c r="O5" s="306"/>
      <c r="P5" s="306"/>
      <c r="Q5" s="306"/>
    </row>
    <row r="6" spans="1:17" x14ac:dyDescent="0.2">
      <c r="A6" s="311"/>
      <c r="B6" s="312"/>
      <c r="C6" s="312"/>
      <c r="D6" s="312"/>
      <c r="E6" s="311"/>
      <c r="F6" s="311"/>
      <c r="G6" s="311"/>
      <c r="H6" s="312"/>
      <c r="I6" s="311"/>
      <c r="J6" s="311"/>
      <c r="K6" s="313"/>
      <c r="L6" s="311"/>
      <c r="M6" s="311"/>
      <c r="N6" s="311"/>
      <c r="O6" s="311"/>
      <c r="P6" s="311"/>
      <c r="Q6" s="311"/>
    </row>
    <row r="7" spans="1:17" x14ac:dyDescent="0.2">
      <c r="A7" s="314">
        <v>1</v>
      </c>
      <c r="B7" s="315" t="str">
        <f>IF($D7="","",VLOOKUP($D7,PrepBoys!$A$13:$M$28,13,FALSE))</f>
        <v/>
      </c>
      <c r="C7" s="316" t="str">
        <f>IF($D7="","",VLOOKUP($D7,PrepBoys!$A$13:$M$28,12,FALSE))</f>
        <v/>
      </c>
      <c r="D7" s="317">
        <v>1</v>
      </c>
      <c r="E7" s="318" t="str">
        <f>UPPER(IF($D7="","",VLOOKUP($D7,PrepBoys!$A$13:$M$28,2,FALSE)))</f>
        <v>DOUGAZ</v>
      </c>
      <c r="F7" s="318" t="str">
        <f>IF($D7="","",VLOOKUP($D7,PrepBoys!$A$13:$M$28,3,FALSE))</f>
        <v>Aziz</v>
      </c>
      <c r="G7" s="318"/>
      <c r="H7" s="316" t="str">
        <f>IF($D7="","",VLOOKUP($D7,PrepBoys!$A$13:$M$28,4,FALSE))</f>
        <v>TUN</v>
      </c>
      <c r="I7" s="319"/>
      <c r="J7" s="320"/>
      <c r="K7" s="321"/>
      <c r="L7" s="320"/>
      <c r="M7" s="320"/>
      <c r="N7" s="320"/>
      <c r="O7" s="320"/>
      <c r="P7" s="320"/>
      <c r="Q7" s="311"/>
    </row>
    <row r="8" spans="1:17" x14ac:dyDescent="0.2">
      <c r="A8" s="314"/>
      <c r="B8" s="322"/>
      <c r="C8" s="323"/>
      <c r="D8" s="324"/>
      <c r="E8" s="325" t="str">
        <f>UPPER(IF($D7="","",VLOOKUP($D7,PrepBoys!$A$13:$M$28,7,FALSE)))</f>
        <v>ECHARGUI</v>
      </c>
      <c r="F8" s="325" t="str">
        <f>IF($D7="","",VLOOKUP($D7,PrepBoys!$A$13:$M$28,8,FALSE))</f>
        <v>Moez</v>
      </c>
      <c r="G8" s="325"/>
      <c r="H8" s="326" t="str">
        <f>IF($D7="","",VLOOKUP($D7,PrepBoys!$A$13:$M$28,9,FALSE))</f>
        <v>TUN</v>
      </c>
      <c r="I8" s="327"/>
      <c r="J8" s="328" t="str">
        <f>UPPER(IF(I9="a",E7,IF(I9="b",E10,)))</f>
        <v>DOUGAZ</v>
      </c>
      <c r="K8" s="321"/>
      <c r="L8" s="320"/>
      <c r="M8" s="320"/>
      <c r="N8" s="320"/>
      <c r="O8" s="320"/>
      <c r="P8" s="320"/>
      <c r="Q8" s="311"/>
    </row>
    <row r="9" spans="1:17" x14ac:dyDescent="0.2">
      <c r="A9" s="314"/>
      <c r="B9" s="322"/>
      <c r="C9" s="323"/>
      <c r="D9" s="324"/>
      <c r="E9" s="329"/>
      <c r="F9" s="329"/>
      <c r="G9" s="329"/>
      <c r="H9" s="323"/>
      <c r="I9" s="330" t="s">
        <v>57</v>
      </c>
      <c r="J9" s="331" t="str">
        <f>UPPER(IF(I9="a",E8,IF(I9="b",E11,)))</f>
        <v>ECHARGUI</v>
      </c>
      <c r="K9" s="332"/>
      <c r="L9" s="320"/>
      <c r="M9" s="320"/>
      <c r="N9" s="320"/>
      <c r="O9" s="320"/>
      <c r="P9" s="320"/>
      <c r="Q9" s="311"/>
    </row>
    <row r="10" spans="1:17" x14ac:dyDescent="0.2">
      <c r="A10" s="314">
        <v>2</v>
      </c>
      <c r="B10" s="315" t="str">
        <f>IF($D10="","",VLOOKUP($D10,PrepBoys!$A$13:$M$28,13,FALSE))</f>
        <v/>
      </c>
      <c r="C10" s="315" t="str">
        <f>IF($D10="","",VLOOKUP($D10,PrepBoys!$A$13:$M$28,12,FALSE))</f>
        <v/>
      </c>
      <c r="D10" s="333">
        <v>16</v>
      </c>
      <c r="E10" s="334" t="str">
        <f>UPPER(IF($D10="","",VLOOKUP($D10,PrepBoys!$A$13:$M$28,2,FALSE)))</f>
        <v>BYE</v>
      </c>
      <c r="F10" s="334" t="str">
        <f>IF($D10="","",VLOOKUP($D10,PrepBoys!$A$13:$M$28,3,FALSE))</f>
        <v/>
      </c>
      <c r="G10" s="334"/>
      <c r="H10" s="315" t="str">
        <f>IF($D10="","",VLOOKUP($D10,PrepBoys!$A$13:$M$28,4,FALSE))</f>
        <v/>
      </c>
      <c r="I10" s="335"/>
      <c r="J10" s="320"/>
      <c r="K10" s="321"/>
      <c r="L10" s="336"/>
      <c r="M10" s="320"/>
      <c r="N10" s="320"/>
      <c r="O10" s="320"/>
      <c r="P10" s="320"/>
      <c r="Q10" s="311"/>
    </row>
    <row r="11" spans="1:17" x14ac:dyDescent="0.2">
      <c r="D11" s="337"/>
      <c r="E11" s="338" t="str">
        <f>UPPER(IF($D10="","",VLOOKUP($D10,PrepBoys!$A$13:$M$28,7,FALSE)))</f>
        <v>BYE</v>
      </c>
      <c r="F11" s="338" t="str">
        <f>IF($D10="","",VLOOKUP($D10,PrepBoys!$A$13:$M$28,8,FALSE))</f>
        <v/>
      </c>
      <c r="G11" s="338"/>
      <c r="H11" s="339" t="str">
        <f>IF($D10="","",VLOOKUP($D10,PrepBoys!$A$13:$M$28,9,FALSE))</f>
        <v/>
      </c>
      <c r="I11" s="327"/>
      <c r="J11" s="320"/>
      <c r="L11" s="341" t="str">
        <f>UPPER(IF(K12="a",J8,IF(K12="b",J13,)))</f>
        <v/>
      </c>
      <c r="M11" s="320"/>
      <c r="N11" s="320"/>
      <c r="O11" s="320"/>
      <c r="P11" s="320"/>
      <c r="Q11" s="311"/>
    </row>
    <row r="12" spans="1:17" x14ac:dyDescent="0.2">
      <c r="A12" s="314">
        <v>3</v>
      </c>
      <c r="B12" s="315" t="str">
        <f>IF($D12="","",VLOOKUP($D12,PrepBoys!$A$13:$M$28,13,FALSE))</f>
        <v/>
      </c>
      <c r="C12" s="342">
        <f>IF($D12="","",VLOOKUP($D12,PrepBoys!$A$13:$M$28,5,FALSE))</f>
        <v>0</v>
      </c>
      <c r="D12" s="333">
        <v>10</v>
      </c>
      <c r="E12" s="334" t="str">
        <f>UPPER(IF($D12="","",VLOOKUP($D12,PrepBoys!$A$13:$M$28,2,FALSE)))</f>
        <v>BEN MOUSSA</v>
      </c>
      <c r="F12" s="334" t="str">
        <f>IF($D12="","",VLOOKUP($D12,PrepBoys!$A$13:$M$28,3,FALSE))</f>
        <v>Mouslim</v>
      </c>
      <c r="G12" s="334"/>
      <c r="H12" s="315" t="str">
        <f>IF($D12="","",VLOOKUP($D12,PrepBoys!$A$13:$M$28,4,FALSE))</f>
        <v>COM</v>
      </c>
      <c r="I12" s="321"/>
      <c r="J12" s="320"/>
      <c r="K12" s="330"/>
      <c r="L12" s="343" t="str">
        <f>UPPER(IF(K12="a",J9,IF(K12="b",J14,)))</f>
        <v/>
      </c>
      <c r="M12" s="319"/>
      <c r="N12" s="344"/>
      <c r="O12" s="320"/>
      <c r="P12" s="320"/>
      <c r="Q12" s="311"/>
    </row>
    <row r="13" spans="1:17" x14ac:dyDescent="0.2">
      <c r="B13" s="263"/>
      <c r="C13" s="263"/>
      <c r="D13" s="337"/>
      <c r="E13" s="338" t="str">
        <f>UPPER(IF($D12="","",VLOOKUP($D12,PrepBoys!$A$13:$M$28,7,FALSE)))</f>
        <v>ABDELMAJID</v>
      </c>
      <c r="F13" s="338" t="str">
        <f>IF($D12="","",VLOOKUP($D12,PrepBoys!$A$13:$M$28,8,FALSE))</f>
        <v>Salim</v>
      </c>
      <c r="G13" s="338"/>
      <c r="H13" s="339" t="str">
        <f>IF($D12="","",VLOOKUP($D12,PrepBoys!$A$13:$M$28,9,FALSE))</f>
        <v>COM</v>
      </c>
      <c r="I13" s="345"/>
      <c r="J13" s="346" t="str">
        <f>UPPER(IF(I14="a",E12,IF(I14="b",E15,)))</f>
        <v/>
      </c>
      <c r="K13" s="347"/>
      <c r="N13" s="348"/>
      <c r="O13" s="320"/>
      <c r="P13" s="320"/>
      <c r="Q13" s="311"/>
    </row>
    <row r="14" spans="1:17" x14ac:dyDescent="0.2">
      <c r="A14" s="314"/>
      <c r="B14" s="322"/>
      <c r="C14" s="322"/>
      <c r="D14" s="337"/>
      <c r="E14" s="346"/>
      <c r="F14" s="346"/>
      <c r="G14" s="346"/>
      <c r="H14" s="322"/>
      <c r="I14" s="330"/>
      <c r="J14" s="319" t="str">
        <f>UPPER(IF(I14="a",E13,IF(I14="b",E16,)))</f>
        <v/>
      </c>
      <c r="K14" s="349"/>
      <c r="L14" s="346"/>
      <c r="M14" s="335"/>
      <c r="N14" s="320"/>
      <c r="O14" s="320"/>
      <c r="P14" s="320"/>
      <c r="Q14" s="311"/>
    </row>
    <row r="15" spans="1:17" x14ac:dyDescent="0.2">
      <c r="A15" s="314">
        <v>4</v>
      </c>
      <c r="B15" s="315" t="str">
        <f>IF($D15="","",VLOOKUP($D15,PrepBoys!$A$13:$M$28,13,FALSE))</f>
        <v/>
      </c>
      <c r="C15" s="342">
        <f>IF($D15="","",VLOOKUP($D15,PrepBoys!$A$13:$M$28,5,FALSE))</f>
        <v>0</v>
      </c>
      <c r="D15" s="333">
        <v>12</v>
      </c>
      <c r="E15" s="334" t="str">
        <f>UPPER(IF($D15="","",VLOOKUP($D15,PrepBoys!$A$13:$M$28,2,FALSE)))</f>
        <v>MOHAN</v>
      </c>
      <c r="F15" s="334" t="str">
        <f>IF($D15="","",VLOOKUP($D15,PrepBoys!$A$13:$M$28,3,FALSE))</f>
        <v>Ahemd</v>
      </c>
      <c r="G15" s="334"/>
      <c r="H15" s="315" t="str">
        <f>IF($D15="","",VLOOKUP($D15,PrepBoys!$A$13:$M$28,4,FALSE))</f>
        <v>LBY</v>
      </c>
      <c r="I15" s="335"/>
      <c r="J15" s="320"/>
      <c r="K15" s="321"/>
      <c r="L15" s="320"/>
      <c r="N15" s="336"/>
      <c r="O15" s="320"/>
      <c r="P15" s="320"/>
      <c r="Q15" s="311"/>
    </row>
    <row r="16" spans="1:17" x14ac:dyDescent="0.2">
      <c r="B16" s="263"/>
      <c r="C16" s="263"/>
      <c r="D16" s="350"/>
      <c r="E16" s="338" t="str">
        <f>UPPER(IF($D15="","",VLOOKUP($D15,PrepBoys!$A$13:$M$28,7,FALSE)))</f>
        <v>BONKOUNJOU</v>
      </c>
      <c r="F16" s="338" t="str">
        <f>IF($D15="","",VLOOKUP($D15,PrepBoys!$A$13:$M$28,8,FALSE))</f>
        <v>E.M.F Djibril</v>
      </c>
      <c r="G16" s="338"/>
      <c r="H16" s="339" t="str">
        <f>IF($D15="","",VLOOKUP($D15,PrepBoys!$A$13:$M$28,9,FALSE))</f>
        <v>BFA</v>
      </c>
      <c r="I16" s="345"/>
      <c r="J16" s="320"/>
      <c r="K16" s="321"/>
      <c r="L16" s="320"/>
      <c r="M16" s="347"/>
      <c r="N16" s="344" t="str">
        <f>UPPER(IF(M17="a",L11,IF(M17="b",L21,)))</f>
        <v/>
      </c>
      <c r="O16" s="320"/>
      <c r="P16" s="320"/>
      <c r="Q16" s="311"/>
    </row>
    <row r="17" spans="1:17" x14ac:dyDescent="0.2">
      <c r="A17" s="314">
        <v>5</v>
      </c>
      <c r="B17" s="315" t="str">
        <f>IF($D17="","",VLOOKUP($D17,PrepBoys!$A$13:$M$28,13,FALSE))</f>
        <v/>
      </c>
      <c r="C17" s="351">
        <f>IF($D17="","",VLOOKUP($D17,PrepBoys!$A$13:$M$28,5,FALSE))</f>
        <v>0</v>
      </c>
      <c r="D17" s="352">
        <v>4</v>
      </c>
      <c r="E17" s="318" t="str">
        <f>UPPER(IF($D17="","",VLOOKUP($D17,PrepBoys!$A$13:$M$28,2,FALSE)))</f>
        <v>ABDERRAHMEN</v>
      </c>
      <c r="F17" s="318" t="str">
        <f>IF($D17="","",VLOOKUP($D17,PrepBoys!$A$13:$M$28,3,FALSE))</f>
        <v>Wissam</v>
      </c>
      <c r="G17" s="318"/>
      <c r="H17" s="316" t="str">
        <f>IF($D17="","",VLOOKUP($D17,PrepBoys!$A$13:$M$28,4,FALSE))</f>
        <v>TUN</v>
      </c>
      <c r="I17" s="319"/>
      <c r="J17" s="320"/>
      <c r="K17" s="321"/>
      <c r="L17" s="320"/>
      <c r="M17" s="330"/>
      <c r="N17" s="343" t="str">
        <f>UPPER(IF(M17="a",L12,IF(M17="b",L22,)))</f>
        <v/>
      </c>
      <c r="O17" s="319"/>
      <c r="P17" s="320"/>
      <c r="Q17" s="311"/>
    </row>
    <row r="18" spans="1:17" x14ac:dyDescent="0.2">
      <c r="A18" s="314"/>
      <c r="B18" s="322"/>
      <c r="C18" s="323"/>
      <c r="D18" s="324"/>
      <c r="E18" s="325" t="str">
        <f>UPPER(IF($D17="","",VLOOKUP($D17,PrepBoys!$A$13:$M$28,7,FALSE)))</f>
        <v>AISSA KHALIFA</v>
      </c>
      <c r="F18" s="325" t="str">
        <f>IF($D17="","",VLOOKUP($D17,PrepBoys!$A$13:$M$28,8,FALSE))</f>
        <v>Mohamed Amine</v>
      </c>
      <c r="G18" s="325"/>
      <c r="H18" s="326" t="str">
        <f>IF($D17="","",VLOOKUP($D17,PrepBoys!$A$13:$M$28,9,FALSE))</f>
        <v>ALG</v>
      </c>
      <c r="I18" s="327"/>
      <c r="J18" s="328" t="str">
        <f>UPPER(IF(I19="a",E17,IF(I19="b",E20,)))</f>
        <v/>
      </c>
      <c r="K18" s="321"/>
      <c r="L18" s="320"/>
      <c r="M18" s="320"/>
      <c r="N18" s="348"/>
      <c r="O18" s="320"/>
      <c r="P18" s="348"/>
      <c r="Q18" s="311"/>
    </row>
    <row r="19" spans="1:17" x14ac:dyDescent="0.2">
      <c r="A19" s="344"/>
      <c r="B19" s="322"/>
      <c r="C19" s="323"/>
      <c r="D19" s="324"/>
      <c r="E19" s="329"/>
      <c r="F19" s="329"/>
      <c r="G19" s="329"/>
      <c r="H19" s="323"/>
      <c r="I19" s="330"/>
      <c r="J19" s="331" t="str">
        <f>UPPER(IF(I19="a",E18,IF(I19="b",E21,)))</f>
        <v/>
      </c>
      <c r="K19" s="332"/>
      <c r="L19" s="320"/>
      <c r="M19" s="320"/>
      <c r="N19" s="348"/>
      <c r="O19" s="320"/>
      <c r="P19" s="348"/>
      <c r="Q19" s="311"/>
    </row>
    <row r="20" spans="1:17" x14ac:dyDescent="0.2">
      <c r="A20" s="314">
        <v>6</v>
      </c>
      <c r="B20" s="315" t="str">
        <f>IF($D20="","",VLOOKUP($D20,PrepBoys!$A$13:$M$28,13,FALSE))</f>
        <v/>
      </c>
      <c r="C20" s="342">
        <f>IF($D20="","",VLOOKUP($D20,PrepBoys!$A$13:$M$28,5,FALSE))</f>
        <v>0</v>
      </c>
      <c r="D20" s="333">
        <v>9</v>
      </c>
      <c r="E20" s="334" t="str">
        <f>UPPER(IF($D20="","",VLOOKUP($D20,PrepBoys!$A$13:$M$28,2,FALSE)))</f>
        <v>MOHAMED</v>
      </c>
      <c r="F20" s="334" t="str">
        <f>IF($D20="","",VLOOKUP($D20,PrepBoys!$A$13:$M$28,3,FALSE))</f>
        <v>Abdella Nedim</v>
      </c>
      <c r="G20" s="334"/>
      <c r="H20" s="315" t="str">
        <f>IF($D20="","",VLOOKUP($D20,PrepBoys!$A$13:$M$28,4,FALSE))</f>
        <v>ETH</v>
      </c>
      <c r="I20" s="335"/>
      <c r="J20" s="320"/>
      <c r="L20" s="336"/>
      <c r="M20" s="320"/>
      <c r="N20" s="348"/>
      <c r="O20" s="320"/>
      <c r="P20" s="348"/>
      <c r="Q20" s="311"/>
    </row>
    <row r="21" spans="1:17" x14ac:dyDescent="0.2">
      <c r="A21" s="344"/>
      <c r="D21" s="337"/>
      <c r="E21" s="338" t="str">
        <f>UPPER(IF($D20="","",VLOOKUP($D20,PrepBoys!$A$13:$M$28,7,FALSE)))</f>
        <v>KEBEDE YABETS</v>
      </c>
      <c r="F21" s="338" t="str">
        <f>IF($D20="","",VLOOKUP($D20,PrepBoys!$A$13:$M$28,8,FALSE))</f>
        <v>WONDWESEN</v>
      </c>
      <c r="G21" s="338"/>
      <c r="H21" s="339" t="str">
        <f>IF($D20="","",VLOOKUP($D20,PrepBoys!$A$13:$M$28,9,FALSE))</f>
        <v>ETH</v>
      </c>
      <c r="I21" s="327"/>
      <c r="J21" s="320"/>
      <c r="K21" s="347"/>
      <c r="L21" s="341" t="str">
        <f>UPPER(IF(K22="a",J18,IF(K22="b",J23,)))</f>
        <v/>
      </c>
      <c r="M21" s="320"/>
      <c r="N21" s="348"/>
      <c r="O21" s="320"/>
      <c r="P21" s="348"/>
      <c r="Q21" s="311"/>
    </row>
    <row r="22" spans="1:17" x14ac:dyDescent="0.2">
      <c r="A22" s="314">
        <v>7</v>
      </c>
      <c r="B22" s="315" t="str">
        <f>IF($D22="","",VLOOKUP($D22,PrepBoys!$A$13:$M$28,13,FALSE))</f>
        <v/>
      </c>
      <c r="C22" s="342">
        <f>IF($D22="","",VLOOKUP($D22,PrepBoys!$A$13:$M$28,5,FALSE))</f>
        <v>0</v>
      </c>
      <c r="D22" s="333">
        <v>11</v>
      </c>
      <c r="E22" s="334" t="str">
        <f>UPPER(IF($D22="","",VLOOKUP($D22,PrepBoys!$A$13:$M$28,2,FALSE)))</f>
        <v>ELFEKY</v>
      </c>
      <c r="F22" s="334" t="str">
        <f>IF($D22="","",VLOOKUP($D22,PrepBoys!$A$13:$M$28,3,FALSE))</f>
        <v>Karim</v>
      </c>
      <c r="G22" s="334"/>
      <c r="H22" s="315" t="str">
        <f>IF($D22="","",VLOOKUP($D22,PrepBoys!$A$13:$M$28,4,FALSE))</f>
        <v>EGY</v>
      </c>
      <c r="I22" s="321"/>
      <c r="J22" s="320"/>
      <c r="K22" s="330"/>
      <c r="L22" s="343" t="str">
        <f>UPPER(IF(K22="a",J19,IF(K22="b",J24,)))</f>
        <v/>
      </c>
      <c r="M22" s="353"/>
      <c r="N22" s="320"/>
      <c r="O22" s="320"/>
      <c r="P22" s="348"/>
      <c r="Q22" s="311"/>
    </row>
    <row r="23" spans="1:17" x14ac:dyDescent="0.2">
      <c r="A23" s="344"/>
      <c r="B23" s="263"/>
      <c r="C23" s="263"/>
      <c r="D23" s="337"/>
      <c r="E23" s="338" t="str">
        <f>UPPER(IF($D22="","",VLOOKUP($D22,PrepBoys!$A$13:$M$28,7,FALSE)))</f>
        <v>OMINDE</v>
      </c>
      <c r="F23" s="338" t="str">
        <f>IF($D22="","",VLOOKUP($D22,PrepBoys!$A$13:$M$28,8,FALSE))</f>
        <v>Derick</v>
      </c>
      <c r="G23" s="338"/>
      <c r="H23" s="339" t="str">
        <f>IF($D22="","",VLOOKUP($D22,PrepBoys!$A$13:$M$28,9,FALSE))</f>
        <v>KEN</v>
      </c>
      <c r="I23" s="345"/>
      <c r="J23" s="346" t="str">
        <f>UPPER(IF(I24="a",E22,IF(I24="b",E25,)))</f>
        <v/>
      </c>
      <c r="K23" s="347"/>
      <c r="L23" s="354"/>
      <c r="N23" s="320"/>
      <c r="O23" s="320"/>
      <c r="P23" s="348"/>
      <c r="Q23" s="311"/>
    </row>
    <row r="24" spans="1:17" x14ac:dyDescent="0.2">
      <c r="A24" s="314"/>
      <c r="B24" s="322"/>
      <c r="C24" s="322"/>
      <c r="D24" s="355"/>
      <c r="E24" s="346"/>
      <c r="F24" s="346"/>
      <c r="G24" s="346"/>
      <c r="H24" s="322"/>
      <c r="I24" s="330"/>
      <c r="J24" s="319" t="str">
        <f>UPPER(IF(I24="a",E23,IF(I24="b",E26,)))</f>
        <v/>
      </c>
      <c r="K24" s="349"/>
      <c r="L24" s="346"/>
      <c r="M24" s="320"/>
      <c r="N24" s="320"/>
      <c r="O24" s="320"/>
      <c r="P24" s="348"/>
      <c r="Q24" s="311"/>
    </row>
    <row r="25" spans="1:17" x14ac:dyDescent="0.2">
      <c r="A25" s="344">
        <v>8</v>
      </c>
      <c r="B25" s="315" t="str">
        <f>IF($D25="","",VLOOKUP($D25,PrepBoys!$A$13:$M$28,13,FALSE))</f>
        <v/>
      </c>
      <c r="C25" s="342">
        <f>IF($D25="","",VLOOKUP($D25,PrepBoys!$A$13:$M$28,5,FALSE))</f>
        <v>0</v>
      </c>
      <c r="D25" s="356">
        <v>8</v>
      </c>
      <c r="E25" s="334" t="str">
        <f>UPPER(IF($D25="","",VLOOKUP($D25,PrepBoys!$A$13:$M$28,2,FALSE)))</f>
        <v>SAID</v>
      </c>
      <c r="F25" s="334" t="str">
        <f>IF($D25="","",VLOOKUP($D25,PrepBoys!$A$13:$M$28,3,FALSE))</f>
        <v>Mohamed El Hafedh</v>
      </c>
      <c r="G25" s="334"/>
      <c r="H25" s="315" t="str">
        <f>IF($D25="","",VLOOKUP($D25,PrepBoys!$A$13:$M$28,4,FALSE))</f>
        <v>MRT</v>
      </c>
      <c r="I25" s="335"/>
      <c r="J25" s="354"/>
      <c r="K25" s="321"/>
      <c r="L25" s="320"/>
      <c r="M25" s="320"/>
      <c r="N25" s="320"/>
      <c r="O25" s="320"/>
      <c r="P25" s="348"/>
      <c r="Q25" s="311"/>
    </row>
    <row r="26" spans="1:17" x14ac:dyDescent="0.2">
      <c r="A26" s="314"/>
      <c r="B26" s="263"/>
      <c r="C26" s="263"/>
      <c r="D26" s="355"/>
      <c r="E26" s="338" t="str">
        <f>UPPER(IF($D25="","",VLOOKUP($D25,PrepBoys!$A$13:$M$28,7,FALSE)))</f>
        <v>YOUBAWE</v>
      </c>
      <c r="F26" s="338" t="str">
        <f>IF($D25="","",VLOOKUP($D25,PrepBoys!$A$13:$M$28,8,FALSE))</f>
        <v>Oumar</v>
      </c>
      <c r="G26" s="338"/>
      <c r="H26" s="339" t="str">
        <f>IF($D25="","",VLOOKUP($D25,PrepBoys!$A$13:$M$28,9,FALSE))</f>
        <v>MRT</v>
      </c>
      <c r="I26" s="345"/>
      <c r="J26" s="320"/>
      <c r="K26" s="321"/>
      <c r="L26" s="320"/>
      <c r="M26" s="320"/>
      <c r="N26" s="320"/>
      <c r="O26" s="320"/>
      <c r="P26" s="328" t="str">
        <f>UPPER(IF(O27="a",N16,IF(O27="b",N36,)))</f>
        <v/>
      </c>
      <c r="Q26" s="311"/>
    </row>
    <row r="27" spans="1:17" x14ac:dyDescent="0.2">
      <c r="A27" s="314">
        <v>9</v>
      </c>
      <c r="B27" s="315" t="str">
        <f>IF($D27="","",VLOOKUP($D27,PrepBoys!$A$13:$M$28,13,FALSE))</f>
        <v/>
      </c>
      <c r="C27" s="316" t="str">
        <f>IF($D27="","",VLOOKUP($D27,PrepBoys!$A$13:$M$28,12,FALSE))</f>
        <v/>
      </c>
      <c r="D27" s="356">
        <v>6</v>
      </c>
      <c r="E27" s="334" t="str">
        <f>UPPER(IF($D27="","",VLOOKUP($D27,PrepBoys!$A$13:$M$28,2,FALSE)))</f>
        <v>MZAI</v>
      </c>
      <c r="F27" s="334" t="str">
        <f>IF($D27="","",VLOOKUP($D27,PrepBoys!$A$13:$M$28,3,FALSE))</f>
        <v>Ismail</v>
      </c>
      <c r="G27" s="334"/>
      <c r="H27" s="315" t="str">
        <f>IF($D27="","",VLOOKUP($D27,PrepBoys!$A$13:$M$28,4,FALSE))</f>
        <v>KEN</v>
      </c>
      <c r="I27" s="319"/>
      <c r="J27" s="320"/>
      <c r="K27" s="321"/>
      <c r="L27" s="320"/>
      <c r="M27" s="320"/>
      <c r="N27" s="320"/>
      <c r="O27" s="330"/>
      <c r="P27" s="343" t="str">
        <f>UPPER(IF(O27="a",N17,IF(O27="b",N37,)))</f>
        <v/>
      </c>
      <c r="Q27" s="311"/>
    </row>
    <row r="28" spans="1:17" x14ac:dyDescent="0.2">
      <c r="A28" s="314"/>
      <c r="B28" s="322"/>
      <c r="C28" s="323"/>
      <c r="D28" s="324"/>
      <c r="E28" s="338" t="str">
        <f>UPPER(IF($D27="","",VLOOKUP($D27,PrepBoys!$A$13:$M$28,7,FALSE)))</f>
        <v>NJOU</v>
      </c>
      <c r="F28" s="338" t="str">
        <f>IF($D27="","",VLOOKUP($D27,PrepBoys!$A$13:$M$28,8,FALSE))</f>
        <v>Albert</v>
      </c>
      <c r="G28" s="338"/>
      <c r="H28" s="339" t="str">
        <f>IF($D27="","",VLOOKUP($D27,PrepBoys!$A$13:$M$28,9,FALSE))</f>
        <v>KEN</v>
      </c>
      <c r="I28" s="327"/>
      <c r="J28" s="348" t="str">
        <f>UPPER(IF(I29="a",E27,IF(I29="b",E30,)))</f>
        <v/>
      </c>
      <c r="K28" s="321"/>
      <c r="L28" s="320"/>
      <c r="M28" s="320"/>
      <c r="N28" s="320"/>
      <c r="O28" s="320"/>
      <c r="P28" s="348"/>
      <c r="Q28" s="311"/>
    </row>
    <row r="29" spans="1:17" x14ac:dyDescent="0.2">
      <c r="A29" s="314"/>
      <c r="B29" s="322"/>
      <c r="C29" s="323"/>
      <c r="D29" s="324"/>
      <c r="E29" s="329"/>
      <c r="F29" s="329"/>
      <c r="G29" s="329"/>
      <c r="H29" s="323"/>
      <c r="I29" s="330"/>
      <c r="J29" s="319" t="str">
        <f>UPPER(IF(I29="a",E28,IF(I29="b",E31,)))</f>
        <v/>
      </c>
      <c r="K29" s="332"/>
      <c r="L29" s="320"/>
      <c r="M29" s="320"/>
      <c r="N29" s="320"/>
      <c r="O29" s="320"/>
      <c r="P29" s="348"/>
      <c r="Q29" s="311"/>
    </row>
    <row r="30" spans="1:17" x14ac:dyDescent="0.2">
      <c r="A30" s="314">
        <v>10</v>
      </c>
      <c r="B30" s="315" t="str">
        <f>IF($D30="","",VLOOKUP($D30,PrepBoys!$A$13:$M$28,13,FALSE))</f>
        <v/>
      </c>
      <c r="C30" s="315" t="str">
        <f>IF($D30="","",VLOOKUP($D30,PrepBoys!$A$13:$M$28,12,FALSE))</f>
        <v/>
      </c>
      <c r="D30" s="333">
        <v>13</v>
      </c>
      <c r="E30" s="334" t="str">
        <f>UPPER(IF($D30="","",VLOOKUP($D30,PrepBoys!$A$13:$M$28,2,FALSE)))</f>
        <v>MEDA</v>
      </c>
      <c r="F30" s="334" t="str">
        <f>IF($D30="","",VLOOKUP($D30,PrepBoys!$A$13:$M$28,3,FALSE))</f>
        <v>Joel</v>
      </c>
      <c r="G30" s="334"/>
      <c r="H30" s="315" t="str">
        <f>IF($D30="","",VLOOKUP($D30,PrepBoys!$A$13:$M$28,4,FALSE))</f>
        <v>BFA</v>
      </c>
      <c r="I30" s="335"/>
      <c r="J30" s="320"/>
      <c r="K30" s="321"/>
      <c r="L30" s="336"/>
      <c r="M30" s="320"/>
      <c r="N30" s="320"/>
      <c r="O30" s="320"/>
      <c r="P30" s="348"/>
      <c r="Q30" s="311"/>
    </row>
    <row r="31" spans="1:17" x14ac:dyDescent="0.2">
      <c r="D31" s="337"/>
      <c r="E31" s="338" t="str">
        <f>UPPER(IF($D30="","",VLOOKUP($D30,PrepBoys!$A$13:$M$28,7,FALSE)))</f>
        <v>DABIRE</v>
      </c>
      <c r="F31" s="338" t="str">
        <f>IF($D30="","",VLOOKUP($D30,PrepBoys!$A$13:$M$28,8,FALSE))</f>
        <v>Namalyir</v>
      </c>
      <c r="G31" s="338"/>
      <c r="H31" s="339" t="str">
        <f>IF($D30="","",VLOOKUP($D30,PrepBoys!$A$13:$M$28,9,FALSE))</f>
        <v>BFA</v>
      </c>
      <c r="I31" s="327"/>
      <c r="J31" s="320"/>
      <c r="L31" s="357" t="str">
        <f>UPPER(IF(K32="a",J28,IF(K32="b",J33,)))</f>
        <v/>
      </c>
      <c r="M31" s="320"/>
      <c r="N31" s="320"/>
      <c r="O31" s="320"/>
      <c r="P31" s="348"/>
      <c r="Q31" s="311"/>
    </row>
    <row r="32" spans="1:17" x14ac:dyDescent="0.2">
      <c r="A32" s="314">
        <v>11</v>
      </c>
      <c r="B32" s="358" t="str">
        <f>IF($D32="","",VLOOKUP($D32,PrepBoys!$A$13:$M$28,13,FALSE))</f>
        <v/>
      </c>
      <c r="C32" s="342">
        <f>IF($D32="","",VLOOKUP($D32,PrepBoys!$A$13:$M$28,5,FALSE))</f>
        <v>0</v>
      </c>
      <c r="D32" s="333">
        <v>15</v>
      </c>
      <c r="E32" s="334" t="str">
        <f>UPPER(IF($D32="","",VLOOKUP($D32,PrepBoys!$A$13:$M$28,2,FALSE)))</f>
        <v>BYE</v>
      </c>
      <c r="F32" s="334" t="str">
        <f>IF($D32="","",VLOOKUP($D32,PrepBoys!$A$13:$M$28,3,FALSE))</f>
        <v/>
      </c>
      <c r="G32" s="334"/>
      <c r="H32" s="315" t="str">
        <f>IF($D32="","",VLOOKUP($D32,PrepBoys!$A$13:$M$28,4,FALSE))</f>
        <v/>
      </c>
      <c r="I32" s="321"/>
      <c r="J32" s="320"/>
      <c r="K32" s="330"/>
      <c r="L32" s="359" t="str">
        <f>UPPER(IF(K32="a",J29,IF(K32="b",J34,)))</f>
        <v/>
      </c>
      <c r="M32" s="319"/>
      <c r="N32" s="344"/>
      <c r="O32" s="320"/>
      <c r="P32" s="348"/>
      <c r="Q32" s="311"/>
    </row>
    <row r="33" spans="1:17" x14ac:dyDescent="0.2">
      <c r="B33" s="263"/>
      <c r="C33" s="263"/>
      <c r="D33" s="337"/>
      <c r="E33" s="338" t="str">
        <f>UPPER(IF($D32="","",VLOOKUP($D32,PrepBoys!$A$13:$M$28,7,FALSE)))</f>
        <v>BYE</v>
      </c>
      <c r="F33" s="338" t="str">
        <f>IF($D32="","",VLOOKUP($D32,PrepBoys!$A$13:$M$28,8,FALSE))</f>
        <v/>
      </c>
      <c r="G33" s="338"/>
      <c r="H33" s="339" t="str">
        <f>IF($D32="","",VLOOKUP($D32,PrepBoys!$A$13:$M$28,9,FALSE))</f>
        <v/>
      </c>
      <c r="I33" s="345"/>
      <c r="J33" s="329" t="str">
        <f>UPPER(IF(I34="a",E32,IF(I34="b",E35,)))</f>
        <v>MAKHLOUF</v>
      </c>
      <c r="K33" s="347"/>
      <c r="L33" s="354"/>
      <c r="N33" s="348"/>
      <c r="O33" s="320"/>
      <c r="P33" s="348"/>
      <c r="Q33" s="311"/>
    </row>
    <row r="34" spans="1:17" x14ac:dyDescent="0.2">
      <c r="A34" s="314"/>
      <c r="B34" s="322"/>
      <c r="C34" s="322"/>
      <c r="D34" s="337"/>
      <c r="E34" s="346"/>
      <c r="F34" s="346"/>
      <c r="G34" s="346"/>
      <c r="H34" s="322"/>
      <c r="I34" s="330" t="s">
        <v>60</v>
      </c>
      <c r="J34" s="331" t="str">
        <f>UPPER(IF(I34="a",E33,IF(I34="b",E36,)))</f>
        <v>ELSAYED</v>
      </c>
      <c r="K34" s="349"/>
      <c r="L34" s="346"/>
      <c r="M34" s="335"/>
      <c r="N34" s="320"/>
      <c r="O34" s="320"/>
      <c r="P34" s="348"/>
      <c r="Q34" s="311"/>
    </row>
    <row r="35" spans="1:17" x14ac:dyDescent="0.2">
      <c r="A35" s="314">
        <v>12</v>
      </c>
      <c r="B35" s="315" t="str">
        <f>IF($D35="","",VLOOKUP($D35,PrepBoys!$A$13:$M$28,13,FALSE))</f>
        <v/>
      </c>
      <c r="C35" s="342">
        <f>IF($D35="","",VLOOKUP($D35,PrepBoys!$A$13:$M$28,5,FALSE))</f>
        <v>0</v>
      </c>
      <c r="D35" s="352">
        <v>3</v>
      </c>
      <c r="E35" s="318" t="str">
        <f>UPPER(IF($D35="","",VLOOKUP($D35,PrepBoys!$A$13:$M$28,2,FALSE)))</f>
        <v>MAKHLOUF</v>
      </c>
      <c r="F35" s="318" t="str">
        <f>IF($D35="","",VLOOKUP($D35,PrepBoys!$A$13:$M$28,3,FALSE))</f>
        <v>Sherif</v>
      </c>
      <c r="G35" s="318"/>
      <c r="H35" s="316" t="str">
        <f>IF($D35="","",VLOOKUP($D35,PrepBoys!$A$13:$M$28,4,FALSE))</f>
        <v>EGY</v>
      </c>
      <c r="I35" s="335"/>
      <c r="J35" s="320"/>
      <c r="K35" s="321"/>
      <c r="L35" s="320"/>
      <c r="N35" s="336"/>
      <c r="O35" s="320"/>
      <c r="P35" s="348"/>
      <c r="Q35" s="311"/>
    </row>
    <row r="36" spans="1:17" x14ac:dyDescent="0.2">
      <c r="B36" s="263"/>
      <c r="C36" s="263"/>
      <c r="D36" s="350"/>
      <c r="E36" s="325" t="str">
        <f>UPPER(IF($D35="","",VLOOKUP($D35,PrepBoys!$A$13:$M$28,7,FALSE)))</f>
        <v>ELSAYED</v>
      </c>
      <c r="F36" s="325" t="str">
        <f>IF($D35="","",VLOOKUP($D35,PrepBoys!$A$13:$M$28,8,FALSE))</f>
        <v>Amr</v>
      </c>
      <c r="G36" s="325"/>
      <c r="H36" s="326" t="str">
        <f>IF($D35="","",VLOOKUP($D35,PrepBoys!$A$13:$M$28,9,FALSE))</f>
        <v>EGY</v>
      </c>
      <c r="I36" s="345"/>
      <c r="J36" s="320"/>
      <c r="K36" s="321"/>
      <c r="L36" s="320"/>
      <c r="M36" s="347"/>
      <c r="N36" s="320" t="str">
        <f>UPPER(IF(M37="a",L31,IF(M37="b",L41,)))</f>
        <v/>
      </c>
      <c r="O36" s="320"/>
      <c r="P36" s="348"/>
      <c r="Q36" s="311"/>
    </row>
    <row r="37" spans="1:17" x14ac:dyDescent="0.2">
      <c r="A37" s="314">
        <v>13</v>
      </c>
      <c r="B37" s="315" t="str">
        <f>IF($D37="","",VLOOKUP($D37,PrepBoys!$A$13:$M$28,13,FALSE))</f>
        <v/>
      </c>
      <c r="C37" s="351">
        <f>IF($D37="","",VLOOKUP($D37,PrepBoys!$A$13:$M$28,5,FALSE))</f>
        <v>0</v>
      </c>
      <c r="D37" s="333">
        <v>7</v>
      </c>
      <c r="E37" s="334" t="str">
        <f>UPPER(IF($D37="","",VLOOKUP($D37,PrepBoys!$A$13:$M$28,2,FALSE)))</f>
        <v>NAIM</v>
      </c>
      <c r="F37" s="334" t="str">
        <f>IF($D37="","",VLOOKUP($D37,PrepBoys!$A$13:$M$28,3,FALSE))</f>
        <v>Ahamada</v>
      </c>
      <c r="G37" s="334"/>
      <c r="H37" s="315" t="str">
        <f>IF($D37="","",VLOOKUP($D37,PrepBoys!$A$13:$M$28,4,FALSE))</f>
        <v>COM</v>
      </c>
      <c r="I37" s="319"/>
      <c r="J37" s="320"/>
      <c r="K37" s="321"/>
      <c r="L37" s="320"/>
      <c r="M37" s="330"/>
      <c r="N37" s="359" t="str">
        <f>UPPER(IF(M37="a",L32,IF(M37="b",L42,)))</f>
        <v/>
      </c>
      <c r="O37" s="353"/>
      <c r="P37" s="348"/>
      <c r="Q37" s="311"/>
    </row>
    <row r="38" spans="1:17" x14ac:dyDescent="0.2">
      <c r="A38" s="314"/>
      <c r="B38" s="322"/>
      <c r="C38" s="323"/>
      <c r="D38" s="324"/>
      <c r="E38" s="338" t="str">
        <f>UPPER(IF($D37="","",VLOOKUP($D37,PrepBoys!$A$13:$M$28,7,FALSE)))</f>
        <v>FAKRI</v>
      </c>
      <c r="F38" s="338" t="str">
        <f>IF($D37="","",VLOOKUP($D37,PrepBoys!$A$13:$M$28,8,FALSE))</f>
        <v>Ahamada Bacar</v>
      </c>
      <c r="G38" s="338"/>
      <c r="H38" s="339" t="str">
        <f>IF($D37="","",VLOOKUP($D37,PrepBoys!$A$13:$M$28,9,FALSE))</f>
        <v>COM</v>
      </c>
      <c r="I38" s="327"/>
      <c r="J38" s="348" t="str">
        <f>UPPER(IF(I39="a",E37,IF(I39="b",E40,)))</f>
        <v/>
      </c>
      <c r="K38" s="321"/>
      <c r="L38" s="320"/>
      <c r="M38" s="320"/>
      <c r="N38" s="348"/>
      <c r="O38" s="320"/>
      <c r="P38" s="320"/>
      <c r="Q38" s="311"/>
    </row>
    <row r="39" spans="1:17" x14ac:dyDescent="0.2">
      <c r="A39" s="344"/>
      <c r="B39" s="322"/>
      <c r="C39" s="323"/>
      <c r="D39" s="324"/>
      <c r="E39" s="329"/>
      <c r="F39" s="329"/>
      <c r="G39" s="329"/>
      <c r="H39" s="323"/>
      <c r="I39" s="330"/>
      <c r="J39" s="319" t="str">
        <f>UPPER(IF(I39="a",E38,IF(I39="b",E41,)))</f>
        <v/>
      </c>
      <c r="K39" s="332"/>
      <c r="L39" s="320"/>
      <c r="M39" s="320"/>
      <c r="N39" s="348"/>
      <c r="O39" s="320"/>
      <c r="P39" s="320"/>
      <c r="Q39" s="311"/>
    </row>
    <row r="40" spans="1:17" x14ac:dyDescent="0.2">
      <c r="A40" s="314">
        <v>14</v>
      </c>
      <c r="B40" s="315" t="str">
        <f>IF($D40="","",VLOOKUP($D40,PrepBoys!$A$13:$M$28,13,FALSE))</f>
        <v/>
      </c>
      <c r="C40" s="342">
        <f>IF($D40="","",VLOOKUP($D40,PrepBoys!$A$13:$M$28,5,FALSE))</f>
        <v>0</v>
      </c>
      <c r="D40" s="333">
        <v>5</v>
      </c>
      <c r="E40" s="334" t="str">
        <f>UPPER(IF($D40="","",VLOOKUP($D40,PrepBoys!$A$13:$M$28,2,FALSE)))</f>
        <v>SAHTALI</v>
      </c>
      <c r="F40" s="334" t="str">
        <f>IF($D40="","",VLOOKUP($D40,PrepBoys!$A$13:$M$28,3,FALSE))</f>
        <v>Taoufik</v>
      </c>
      <c r="G40" s="334"/>
      <c r="H40" s="315" t="str">
        <f>IF($D40="","",VLOOKUP($D40,PrepBoys!$A$13:$M$28,4,FALSE))</f>
        <v>ALG</v>
      </c>
      <c r="I40" s="335"/>
      <c r="J40" s="320"/>
      <c r="L40" s="336"/>
      <c r="M40" s="320"/>
      <c r="N40" s="348"/>
      <c r="O40" s="320"/>
      <c r="P40" s="320"/>
      <c r="Q40" s="311"/>
    </row>
    <row r="41" spans="1:17" x14ac:dyDescent="0.2">
      <c r="A41" s="344"/>
      <c r="D41" s="337"/>
      <c r="E41" s="338" t="str">
        <f>UPPER(IF($D40="","",VLOOKUP($D40,PrepBoys!$A$13:$M$28,7,FALSE)))</f>
        <v>MAKHLOUF</v>
      </c>
      <c r="F41" s="338" t="str">
        <f>IF($D40="","",VLOOKUP($D40,PrepBoys!$A$13:$M$28,8,FALSE))</f>
        <v>Mohamed Nazim</v>
      </c>
      <c r="G41" s="338"/>
      <c r="H41" s="339" t="str">
        <f>IF($D40="","",VLOOKUP($D40,PrepBoys!$A$13:$M$28,9,FALSE))</f>
        <v>ALG</v>
      </c>
      <c r="I41" s="327"/>
      <c r="J41" s="320"/>
      <c r="K41" s="347"/>
      <c r="L41" s="357" t="str">
        <f>UPPER(IF(K42="a",J38,IF(K42="b",J43,)))</f>
        <v/>
      </c>
      <c r="M41" s="320"/>
      <c r="N41" s="348"/>
      <c r="O41" s="320"/>
      <c r="P41" s="320"/>
      <c r="Q41" s="311"/>
    </row>
    <row r="42" spans="1:17" x14ac:dyDescent="0.2">
      <c r="A42" s="314">
        <v>15</v>
      </c>
      <c r="B42" s="315" t="str">
        <f>IF($D42="","",VLOOKUP($D42,PrepBoys!$A$13:$M$28,13,FALSE))</f>
        <v/>
      </c>
      <c r="C42" s="342">
        <f>IF($D42="","",VLOOKUP($D42,PrepBoys!$A$13:$M$28,5,FALSE))</f>
        <v>0</v>
      </c>
      <c r="D42" s="333">
        <v>14</v>
      </c>
      <c r="E42" s="334" t="str">
        <f>UPPER(IF($D42="","",VLOOKUP($D42,PrepBoys!$A$13:$M$28,2,FALSE)))</f>
        <v>BYE</v>
      </c>
      <c r="F42" s="334" t="str">
        <f>IF($D42="","",VLOOKUP($D42,PrepBoys!$A$13:$M$28,3,FALSE))</f>
        <v/>
      </c>
      <c r="G42" s="334"/>
      <c r="H42" s="315" t="str">
        <f>IF($D42="","",VLOOKUP($D42,PrepBoys!$A$13:$M$28,4,FALSE))</f>
        <v/>
      </c>
      <c r="I42" s="321"/>
      <c r="J42" s="320"/>
      <c r="K42" s="330" t="s">
        <v>57</v>
      </c>
      <c r="L42" s="359" t="str">
        <f>UPPER(IF(K42="a",J39,IF(K42="b",J44,)))</f>
        <v/>
      </c>
      <c r="M42" s="353"/>
      <c r="N42" s="320"/>
      <c r="O42" s="320"/>
      <c r="P42" s="320"/>
      <c r="Q42" s="311"/>
    </row>
    <row r="43" spans="1:17" x14ac:dyDescent="0.2">
      <c r="A43" s="344"/>
      <c r="B43" s="263"/>
      <c r="C43" s="263"/>
      <c r="D43" s="337"/>
      <c r="E43" s="338" t="str">
        <f>UPPER(IF($D42="","",VLOOKUP($D42,PrepBoys!$A$13:$M$28,7,FALSE)))</f>
        <v>BYE</v>
      </c>
      <c r="F43" s="338" t="str">
        <f>IF($D42="","",VLOOKUP($D42,PrepBoys!$A$13:$M$28,8,FALSE))</f>
        <v/>
      </c>
      <c r="G43" s="338"/>
      <c r="H43" s="339" t="str">
        <f>IF($D42="","",VLOOKUP($D42,PrepBoys!$A$13:$M$28,9,FALSE))</f>
        <v/>
      </c>
      <c r="I43" s="345"/>
      <c r="J43" s="329" t="str">
        <f>UPPER(IF(I44="a",E42,IF(I44="b",E45,)))</f>
        <v>MANSOURI</v>
      </c>
      <c r="K43" s="347"/>
      <c r="L43" s="354"/>
      <c r="N43" s="320"/>
      <c r="O43" s="320"/>
      <c r="P43" s="320"/>
      <c r="Q43" s="311"/>
    </row>
    <row r="44" spans="1:17" x14ac:dyDescent="0.2">
      <c r="A44" s="314"/>
      <c r="B44" s="322"/>
      <c r="C44" s="322"/>
      <c r="D44" s="337"/>
      <c r="E44" s="346"/>
      <c r="F44" s="346"/>
      <c r="G44" s="346"/>
      <c r="H44" s="322"/>
      <c r="I44" s="330" t="s">
        <v>60</v>
      </c>
      <c r="J44" s="331" t="str">
        <f>UPPER(IF(I44="a",E43,IF(I44="b",E46,)))</f>
        <v>OUKAA</v>
      </c>
      <c r="K44" s="349"/>
      <c r="L44" s="346"/>
      <c r="M44" s="320"/>
      <c r="N44" s="320"/>
      <c r="O44" s="320"/>
      <c r="P44" s="320"/>
      <c r="Q44" s="311"/>
    </row>
    <row r="45" spans="1:17" x14ac:dyDescent="0.2">
      <c r="A45" s="344">
        <v>16</v>
      </c>
      <c r="B45" s="315" t="str">
        <f>IF($D45="","",VLOOKUP($D45,PrepBoys!$A$13:$M$28,13,FALSE))</f>
        <v/>
      </c>
      <c r="C45" s="342">
        <f>IF($D45="","",VLOOKUP($D45,PrepBoys!$A$13:$M$28,5,FALSE))</f>
        <v>0</v>
      </c>
      <c r="D45" s="317">
        <v>2</v>
      </c>
      <c r="E45" s="318" t="str">
        <f>UPPER(IF($D45="","",VLOOKUP($D45,PrepBoys!$A$13:$M$28,2,FALSE)))</f>
        <v>MANSOURI</v>
      </c>
      <c r="F45" s="318" t="str">
        <f>IF($D45="","",VLOOKUP($D45,PrepBoys!$A$13:$M$28,3,FALSE))</f>
        <v>Skander</v>
      </c>
      <c r="G45" s="318"/>
      <c r="H45" s="316" t="str">
        <f>IF($D45="","",VLOOKUP($D45,PrepBoys!$A$13:$M$28,4,FALSE))</f>
        <v>TUN</v>
      </c>
      <c r="I45" s="335"/>
      <c r="J45" s="320"/>
      <c r="K45" s="321"/>
      <c r="L45" s="320"/>
      <c r="M45" s="320"/>
      <c r="N45" s="320"/>
      <c r="O45" s="320"/>
      <c r="P45" s="320"/>
      <c r="Q45" s="311"/>
    </row>
    <row r="46" spans="1:17" x14ac:dyDescent="0.2">
      <c r="A46" s="314"/>
      <c r="B46" s="263"/>
      <c r="C46" s="263"/>
      <c r="D46" s="350"/>
      <c r="E46" s="325" t="str">
        <f>UPPER(IF($D45="","",VLOOKUP($D45,PrepBoys!$A$13:$M$28,7,FALSE)))</f>
        <v>OUKAA</v>
      </c>
      <c r="F46" s="325" t="str">
        <f>IF($D45="","",VLOOKUP($D45,PrepBoys!$A$13:$M$28,8,FALSE))</f>
        <v>Aziz</v>
      </c>
      <c r="G46" s="325"/>
      <c r="H46" s="326" t="str">
        <f>IF($D45="","",VLOOKUP($D45,PrepBoys!$A$13:$M$28,9,FALSE))</f>
        <v>TUN</v>
      </c>
      <c r="I46" s="345"/>
      <c r="J46" s="320"/>
      <c r="K46" s="321"/>
      <c r="L46" s="320"/>
      <c r="M46" s="320"/>
      <c r="N46" s="320"/>
      <c r="O46" s="320"/>
      <c r="P46" s="320"/>
      <c r="Q46" s="311"/>
    </row>
    <row r="47" spans="1:17" x14ac:dyDescent="0.2">
      <c r="A47" s="344"/>
      <c r="B47" s="322"/>
      <c r="C47" s="322"/>
      <c r="E47" s="346"/>
      <c r="F47" s="346"/>
      <c r="G47" s="346"/>
      <c r="H47" s="322"/>
      <c r="I47" s="321"/>
      <c r="J47" s="320"/>
      <c r="K47" s="321"/>
      <c r="L47" s="320"/>
      <c r="M47" s="321"/>
      <c r="N47" s="344"/>
      <c r="O47" s="320"/>
      <c r="P47" s="320"/>
      <c r="Q47" s="311"/>
    </row>
    <row r="49" spans="2:16" x14ac:dyDescent="0.2">
      <c r="B49" s="280"/>
      <c r="C49" s="398" t="s">
        <v>124</v>
      </c>
      <c r="D49" s="398"/>
      <c r="E49" s="398"/>
      <c r="F49" s="398"/>
      <c r="H49" s="280"/>
      <c r="I49" s="398" t="s">
        <v>125</v>
      </c>
      <c r="J49" s="398"/>
      <c r="K49" s="398"/>
      <c r="L49" s="398"/>
      <c r="M49" s="398" t="s">
        <v>126</v>
      </c>
      <c r="N49" s="398"/>
      <c r="O49" s="398"/>
      <c r="P49" s="398"/>
    </row>
    <row r="50" spans="2:16" x14ac:dyDescent="0.2">
      <c r="B50" s="360">
        <v>1</v>
      </c>
      <c r="C50" s="403" t="str">
        <f>PrepBoys!B13 &amp; " / " &amp; PrepBoys!G13</f>
        <v>DOUGAZ / ECHARGUI</v>
      </c>
      <c r="D50" s="404"/>
      <c r="E50" s="404"/>
      <c r="F50" s="405"/>
      <c r="G50" s="354"/>
      <c r="H50" s="360">
        <v>1</v>
      </c>
      <c r="I50" s="406"/>
      <c r="J50" s="407"/>
      <c r="K50" s="407"/>
      <c r="L50" s="408"/>
      <c r="M50" s="406"/>
      <c r="N50" s="407"/>
      <c r="O50" s="407"/>
      <c r="P50" s="408"/>
    </row>
    <row r="51" spans="2:16" x14ac:dyDescent="0.2">
      <c r="B51" s="360">
        <v>2</v>
      </c>
      <c r="C51" s="403" t="str">
        <f>PrepBoys!B14 &amp; " / " &amp; PrepBoys!G14</f>
        <v>MANSOURI / OUKAA</v>
      </c>
      <c r="D51" s="404"/>
      <c r="E51" s="404"/>
      <c r="F51" s="405"/>
      <c r="G51" s="354"/>
      <c r="H51" s="360">
        <v>2</v>
      </c>
      <c r="I51" s="406"/>
      <c r="J51" s="407"/>
      <c r="K51" s="407"/>
      <c r="L51" s="408"/>
      <c r="M51" s="406"/>
      <c r="N51" s="407"/>
      <c r="O51" s="407"/>
      <c r="P51" s="408"/>
    </row>
    <row r="52" spans="2:16" x14ac:dyDescent="0.2">
      <c r="B52" s="360">
        <v>3</v>
      </c>
      <c r="C52" s="403" t="str">
        <f>PrepBoys!B15 &amp; " / " &amp; PrepBoys!G15</f>
        <v>MAKHLOUF / ELSAYED</v>
      </c>
      <c r="D52" s="404"/>
      <c r="E52" s="404"/>
      <c r="F52" s="405"/>
      <c r="G52" s="354"/>
      <c r="H52" s="360">
        <v>3</v>
      </c>
      <c r="I52" s="411"/>
      <c r="J52" s="411"/>
      <c r="K52" s="411"/>
      <c r="L52" s="411"/>
      <c r="M52" s="406"/>
      <c r="N52" s="407"/>
      <c r="O52" s="407"/>
      <c r="P52" s="408"/>
    </row>
    <row r="53" spans="2:16" x14ac:dyDescent="0.2">
      <c r="B53" s="360">
        <v>4</v>
      </c>
      <c r="C53" s="403" t="str">
        <f>PrepBoys!B16 &amp; " / " &amp; PrepBoys!G16</f>
        <v>ABDERRAHMEN / AISSA KHALIFA</v>
      </c>
      <c r="D53" s="404"/>
      <c r="E53" s="404"/>
      <c r="F53" s="405"/>
      <c r="G53" s="354"/>
      <c r="H53" s="360">
        <v>4</v>
      </c>
      <c r="I53" s="411"/>
      <c r="J53" s="411"/>
      <c r="K53" s="411"/>
      <c r="L53" s="411"/>
      <c r="M53" s="406"/>
      <c r="N53" s="407"/>
      <c r="O53" s="407"/>
      <c r="P53" s="408"/>
    </row>
    <row r="54" spans="2:16" x14ac:dyDescent="0.2">
      <c r="B54" s="361"/>
      <c r="C54" s="412"/>
      <c r="D54" s="412"/>
      <c r="E54" s="412"/>
      <c r="F54" s="412"/>
      <c r="G54" s="354"/>
      <c r="H54" s="361"/>
      <c r="I54" s="413"/>
      <c r="J54" s="413"/>
      <c r="K54" s="413"/>
      <c r="L54" s="413"/>
      <c r="M54" s="413"/>
      <c r="N54" s="413"/>
      <c r="O54" s="413"/>
      <c r="P54" s="413"/>
    </row>
    <row r="56" spans="2:16" s="263" customFormat="1" x14ac:dyDescent="0.2">
      <c r="B56" s="362" t="s">
        <v>127</v>
      </c>
      <c r="C56" s="281"/>
      <c r="D56" s="281"/>
      <c r="F56" s="363" t="s">
        <v>128</v>
      </c>
      <c r="H56" s="281"/>
      <c r="K56" s="340"/>
      <c r="L56" s="414" t="s">
        <v>41</v>
      </c>
      <c r="M56" s="414"/>
      <c r="N56" s="414"/>
      <c r="O56" s="414"/>
      <c r="P56" s="414"/>
    </row>
    <row r="57" spans="2:16" s="263" customFormat="1" x14ac:dyDescent="0.2">
      <c r="B57" s="362" t="s">
        <v>129</v>
      </c>
      <c r="C57" s="281"/>
      <c r="D57" s="281"/>
      <c r="F57" s="363" t="s">
        <v>130</v>
      </c>
      <c r="H57" s="281"/>
      <c r="K57" s="340"/>
      <c r="L57" s="415" t="s">
        <v>131</v>
      </c>
      <c r="M57" s="415"/>
      <c r="N57" s="415"/>
      <c r="O57" s="415"/>
      <c r="P57" s="415"/>
    </row>
    <row r="58" spans="2:16" s="263" customFormat="1" x14ac:dyDescent="0.2">
      <c r="B58" s="362" t="s">
        <v>132</v>
      </c>
      <c r="C58" s="281"/>
      <c r="D58" s="281"/>
      <c r="F58" s="363" t="s">
        <v>133</v>
      </c>
      <c r="H58" s="281"/>
      <c r="K58" s="340"/>
      <c r="L58" s="409">
        <v>98218694</v>
      </c>
      <c r="M58" s="410"/>
      <c r="N58" s="410"/>
      <c r="O58" s="410"/>
      <c r="P58" s="410"/>
    </row>
    <row r="59" spans="2:16" x14ac:dyDescent="0.2">
      <c r="B59" s="362" t="s">
        <v>134</v>
      </c>
    </row>
  </sheetData>
  <mergeCells count="26">
    <mergeCell ref="L58:P58"/>
    <mergeCell ref="C52:F52"/>
    <mergeCell ref="I52:L52"/>
    <mergeCell ref="M52:P52"/>
    <mergeCell ref="C53:F53"/>
    <mergeCell ref="I53:L53"/>
    <mergeCell ref="M53:P53"/>
    <mergeCell ref="C54:F54"/>
    <mergeCell ref="I54:L54"/>
    <mergeCell ref="M54:P54"/>
    <mergeCell ref="L56:P56"/>
    <mergeCell ref="L57:P57"/>
    <mergeCell ref="C50:F50"/>
    <mergeCell ref="I50:L50"/>
    <mergeCell ref="M50:P50"/>
    <mergeCell ref="C51:F51"/>
    <mergeCell ref="I51:L51"/>
    <mergeCell ref="M51:P51"/>
    <mergeCell ref="C49:F49"/>
    <mergeCell ref="I49:L49"/>
    <mergeCell ref="M49:P49"/>
    <mergeCell ref="A1:Q1"/>
    <mergeCell ref="B2:Q2"/>
    <mergeCell ref="F4:I4"/>
    <mergeCell ref="J4:M4"/>
    <mergeCell ref="N4:Q4"/>
  </mergeCells>
  <pageMargins left="0.39370078740157483" right="0.39370078740157483" top="0.74803149606299213" bottom="0.74803149606299213" header="0.31496062992125984" footer="0.31496062992125984"/>
  <pageSetup paperSize="9" scale="8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IV36"/>
  <sheetViews>
    <sheetView view="pageBreakPreview" zoomScale="90" zoomScaleNormal="90" zoomScaleSheetLayoutView="90" workbookViewId="0">
      <selection activeCell="B23" sqref="B23"/>
    </sheetView>
  </sheetViews>
  <sheetFormatPr baseColWidth="10" defaultColWidth="11.42578125" defaultRowHeight="12.75" x14ac:dyDescent="0.2"/>
  <cols>
    <col min="1" max="1" width="4.140625" style="263" customWidth="1"/>
    <col min="2" max="2" width="25" style="263" customWidth="1"/>
    <col min="3" max="3" width="23" style="263" customWidth="1"/>
    <col min="4" max="4" width="9.7109375" style="263" customWidth="1"/>
    <col min="5" max="5" width="12.85546875" style="263" customWidth="1"/>
    <col min="6" max="6" width="12.42578125" style="263" customWidth="1"/>
    <col min="7" max="7" width="25" style="263" customWidth="1"/>
    <col min="8" max="8" width="23" style="263" customWidth="1"/>
    <col min="9" max="9" width="9.7109375" style="263" customWidth="1"/>
    <col min="10" max="10" width="12.85546875" style="263" customWidth="1"/>
    <col min="11" max="12" width="12.42578125" style="263" customWidth="1"/>
    <col min="13" max="13" width="14.140625" style="263" customWidth="1"/>
    <col min="14" max="14" width="10.5703125" style="263" customWidth="1"/>
    <col min="15" max="256" width="11.42578125" style="263"/>
    <col min="257" max="16384" width="11.42578125" style="286"/>
  </cols>
  <sheetData>
    <row r="6" spans="1:17" ht="13.5" thickBot="1" x14ac:dyDescent="0.25"/>
    <row r="7" spans="1:17" ht="15.75" thickTop="1" thickBot="1" x14ac:dyDescent="0.25">
      <c r="A7" s="395" t="s">
        <v>0</v>
      </c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7"/>
      <c r="O7" s="264"/>
      <c r="P7" s="264"/>
    </row>
    <row r="8" spans="1:17" ht="13.5" thickTop="1" x14ac:dyDescent="0.2"/>
    <row r="9" spans="1:17" x14ac:dyDescent="0.2">
      <c r="B9" s="265"/>
      <c r="C9" s="266"/>
      <c r="H9" s="265"/>
      <c r="I9" s="266"/>
    </row>
    <row r="10" spans="1:17" x14ac:dyDescent="0.2">
      <c r="B10" s="265"/>
      <c r="C10" s="266"/>
      <c r="H10" s="265"/>
      <c r="I10" s="266"/>
    </row>
    <row r="11" spans="1:17" x14ac:dyDescent="0.2">
      <c r="B11" s="265"/>
      <c r="C11" s="267"/>
      <c r="H11" s="265"/>
      <c r="I11" s="266"/>
      <c r="K11" s="268"/>
      <c r="L11" s="268"/>
      <c r="M11" s="269"/>
      <c r="N11" s="270"/>
      <c r="O11" s="271"/>
      <c r="P11" s="271"/>
      <c r="Q11" s="266"/>
    </row>
    <row r="12" spans="1:17" x14ac:dyDescent="0.2">
      <c r="A12" s="272"/>
      <c r="B12" s="273" t="s">
        <v>6</v>
      </c>
      <c r="C12" s="273" t="s">
        <v>7</v>
      </c>
      <c r="D12" s="273" t="s">
        <v>8</v>
      </c>
      <c r="E12" s="273" t="s">
        <v>74</v>
      </c>
      <c r="F12" s="273" t="s">
        <v>10</v>
      </c>
      <c r="G12" s="273" t="s">
        <v>6</v>
      </c>
      <c r="H12" s="273" t="s">
        <v>7</v>
      </c>
      <c r="I12" s="273" t="s">
        <v>8</v>
      </c>
      <c r="J12" s="273" t="s">
        <v>74</v>
      </c>
      <c r="K12" s="273" t="s">
        <v>10</v>
      </c>
      <c r="L12" s="274" t="s">
        <v>75</v>
      </c>
      <c r="M12" s="273" t="s">
        <v>11</v>
      </c>
      <c r="N12" s="273" t="s">
        <v>76</v>
      </c>
      <c r="O12" s="275"/>
    </row>
    <row r="13" spans="1:17" ht="13.5" x14ac:dyDescent="0.25">
      <c r="A13" s="276">
        <v>1</v>
      </c>
      <c r="B13" s="277" t="s">
        <v>42</v>
      </c>
      <c r="C13" s="277" t="s">
        <v>135</v>
      </c>
      <c r="D13" s="278" t="s">
        <v>16</v>
      </c>
      <c r="E13" s="279"/>
      <c r="F13" s="280"/>
      <c r="G13" s="277" t="s">
        <v>136</v>
      </c>
      <c r="H13" s="277" t="s">
        <v>137</v>
      </c>
      <c r="I13" s="278" t="s">
        <v>13</v>
      </c>
      <c r="J13" s="280">
        <v>1</v>
      </c>
      <c r="K13" s="297"/>
      <c r="L13" s="279" t="s">
        <v>14</v>
      </c>
      <c r="M13" s="279" t="s">
        <v>14</v>
      </c>
      <c r="N13" s="279">
        <f t="shared" ref="N13:N28" si="0">E13+J13</f>
        <v>1</v>
      </c>
      <c r="O13" s="281"/>
    </row>
    <row r="14" spans="1:17" ht="13.5" x14ac:dyDescent="0.25">
      <c r="A14" s="282">
        <v>2</v>
      </c>
      <c r="B14" s="277" t="s">
        <v>43</v>
      </c>
      <c r="C14" s="277" t="s">
        <v>138</v>
      </c>
      <c r="D14" s="278" t="s">
        <v>16</v>
      </c>
      <c r="E14" s="279"/>
      <c r="F14" s="280"/>
      <c r="G14" s="277" t="s">
        <v>139</v>
      </c>
      <c r="H14" s="277" t="s">
        <v>140</v>
      </c>
      <c r="I14" s="278" t="s">
        <v>16</v>
      </c>
      <c r="J14" s="280">
        <v>2</v>
      </c>
      <c r="K14" s="280"/>
      <c r="L14" s="279" t="s">
        <v>14</v>
      </c>
      <c r="M14" s="279" t="s">
        <v>14</v>
      </c>
      <c r="N14" s="279">
        <f t="shared" si="0"/>
        <v>2</v>
      </c>
      <c r="O14" s="281"/>
    </row>
    <row r="15" spans="1:17" ht="13.5" x14ac:dyDescent="0.25">
      <c r="A15" s="276">
        <v>3</v>
      </c>
      <c r="B15" s="283" t="s">
        <v>141</v>
      </c>
      <c r="C15" s="283" t="s">
        <v>142</v>
      </c>
      <c r="D15" s="284" t="s">
        <v>13</v>
      </c>
      <c r="E15" s="297"/>
      <c r="F15" s="297"/>
      <c r="G15" s="283" t="s">
        <v>143</v>
      </c>
      <c r="H15" s="283" t="s">
        <v>144</v>
      </c>
      <c r="I15" s="284" t="s">
        <v>13</v>
      </c>
      <c r="J15" s="297">
        <v>3</v>
      </c>
      <c r="K15" s="280"/>
      <c r="L15" s="279" t="s">
        <v>14</v>
      </c>
      <c r="M15" s="279" t="s">
        <v>14</v>
      </c>
      <c r="N15" s="279">
        <f t="shared" si="0"/>
        <v>3</v>
      </c>
      <c r="O15" s="281"/>
    </row>
    <row r="16" spans="1:17" ht="13.5" x14ac:dyDescent="0.25">
      <c r="A16" s="282">
        <v>4</v>
      </c>
      <c r="B16" s="277" t="s">
        <v>145</v>
      </c>
      <c r="C16" s="277" t="s">
        <v>146</v>
      </c>
      <c r="D16" s="278" t="s">
        <v>30</v>
      </c>
      <c r="E16" s="279"/>
      <c r="F16" s="280"/>
      <c r="G16" s="277" t="s">
        <v>47</v>
      </c>
      <c r="H16" s="277" t="s">
        <v>147</v>
      </c>
      <c r="I16" s="278" t="s">
        <v>30</v>
      </c>
      <c r="J16" s="280">
        <v>4</v>
      </c>
      <c r="K16" s="280"/>
      <c r="L16" s="279" t="s">
        <v>14</v>
      </c>
      <c r="M16" s="279" t="s">
        <v>14</v>
      </c>
      <c r="N16" s="279">
        <f t="shared" si="0"/>
        <v>4</v>
      </c>
      <c r="O16" s="281"/>
    </row>
    <row r="17" spans="1:256" ht="13.5" x14ac:dyDescent="0.25">
      <c r="A17" s="276">
        <v>5</v>
      </c>
      <c r="B17" s="277" t="s">
        <v>148</v>
      </c>
      <c r="C17" s="277" t="s">
        <v>149</v>
      </c>
      <c r="D17" s="278" t="s">
        <v>18</v>
      </c>
      <c r="E17" s="279"/>
      <c r="F17" s="280"/>
      <c r="G17" s="277" t="s">
        <v>49</v>
      </c>
      <c r="H17" s="277" t="s">
        <v>150</v>
      </c>
      <c r="I17" s="278" t="s">
        <v>18</v>
      </c>
      <c r="J17" s="279"/>
      <c r="K17" s="280"/>
      <c r="L17" s="279" t="s">
        <v>14</v>
      </c>
      <c r="M17" s="279" t="s">
        <v>14</v>
      </c>
      <c r="N17" s="279">
        <f t="shared" si="0"/>
        <v>0</v>
      </c>
      <c r="O17" s="281"/>
    </row>
    <row r="18" spans="1:256" ht="13.5" x14ac:dyDescent="0.25">
      <c r="A18" s="282">
        <v>6</v>
      </c>
      <c r="B18" s="277" t="s">
        <v>51</v>
      </c>
      <c r="C18" s="277" t="s">
        <v>151</v>
      </c>
      <c r="D18" s="278" t="s">
        <v>28</v>
      </c>
      <c r="E18" s="279"/>
      <c r="F18" s="280"/>
      <c r="G18" s="277" t="s">
        <v>52</v>
      </c>
      <c r="H18" s="277" t="s">
        <v>152</v>
      </c>
      <c r="I18" s="278" t="s">
        <v>28</v>
      </c>
      <c r="J18" s="279"/>
      <c r="K18" s="280"/>
      <c r="L18" s="279" t="s">
        <v>14</v>
      </c>
      <c r="M18" s="279" t="s">
        <v>14</v>
      </c>
      <c r="N18" s="279">
        <f t="shared" si="0"/>
        <v>0</v>
      </c>
      <c r="O18" s="281"/>
    </row>
    <row r="19" spans="1:256" ht="13.5" x14ac:dyDescent="0.25">
      <c r="A19" s="276">
        <v>7</v>
      </c>
      <c r="B19" s="277" t="s">
        <v>153</v>
      </c>
      <c r="C19" s="277" t="s">
        <v>154</v>
      </c>
      <c r="D19" s="278" t="s">
        <v>22</v>
      </c>
      <c r="E19" s="280"/>
      <c r="F19" s="280"/>
      <c r="G19" s="277" t="s">
        <v>155</v>
      </c>
      <c r="H19" s="277" t="s">
        <v>156</v>
      </c>
      <c r="I19" s="278" t="s">
        <v>22</v>
      </c>
      <c r="J19" s="280"/>
      <c r="K19" s="280"/>
      <c r="L19" s="279" t="s">
        <v>14</v>
      </c>
      <c r="M19" s="279" t="s">
        <v>14</v>
      </c>
      <c r="N19" s="279">
        <f t="shared" si="0"/>
        <v>0</v>
      </c>
      <c r="O19" s="281"/>
    </row>
    <row r="20" spans="1:256" ht="13.5" x14ac:dyDescent="0.25">
      <c r="A20" s="282">
        <v>8</v>
      </c>
      <c r="B20" s="277" t="s">
        <v>39</v>
      </c>
      <c r="C20" s="288" t="s">
        <v>14</v>
      </c>
      <c r="D20" s="287" t="s">
        <v>14</v>
      </c>
      <c r="E20" s="287"/>
      <c r="F20" s="280"/>
      <c r="G20" s="277" t="s">
        <v>39</v>
      </c>
      <c r="H20" s="288" t="s">
        <v>14</v>
      </c>
      <c r="I20" s="287" t="s">
        <v>14</v>
      </c>
      <c r="J20" s="279"/>
      <c r="K20" s="280"/>
      <c r="L20" s="279" t="s">
        <v>14</v>
      </c>
      <c r="M20" s="279" t="s">
        <v>14</v>
      </c>
      <c r="N20" s="279">
        <f t="shared" si="0"/>
        <v>0</v>
      </c>
      <c r="O20" s="281"/>
    </row>
    <row r="21" spans="1:256" ht="13.5" x14ac:dyDescent="0.25">
      <c r="A21" s="276">
        <v>9</v>
      </c>
      <c r="B21" s="277" t="s">
        <v>39</v>
      </c>
      <c r="C21" s="288" t="s">
        <v>14</v>
      </c>
      <c r="D21" s="287" t="s">
        <v>14</v>
      </c>
      <c r="E21" s="287"/>
      <c r="F21" s="280"/>
      <c r="G21" s="277" t="s">
        <v>39</v>
      </c>
      <c r="H21" s="288" t="s">
        <v>14</v>
      </c>
      <c r="I21" s="287" t="s">
        <v>14</v>
      </c>
      <c r="J21" s="279"/>
      <c r="K21" s="280"/>
      <c r="L21" s="279" t="s">
        <v>14</v>
      </c>
      <c r="M21" s="279" t="s">
        <v>14</v>
      </c>
      <c r="N21" s="279">
        <f t="shared" si="0"/>
        <v>0</v>
      </c>
      <c r="O21" s="281"/>
    </row>
    <row r="22" spans="1:256" ht="13.5" x14ac:dyDescent="0.25">
      <c r="A22" s="282">
        <v>10</v>
      </c>
      <c r="B22" s="277" t="s">
        <v>39</v>
      </c>
      <c r="C22" s="288" t="s">
        <v>14</v>
      </c>
      <c r="D22" s="287" t="s">
        <v>14</v>
      </c>
      <c r="E22" s="287"/>
      <c r="F22" s="280"/>
      <c r="G22" s="277" t="s">
        <v>39</v>
      </c>
      <c r="H22" s="288" t="s">
        <v>14</v>
      </c>
      <c r="I22" s="287" t="s">
        <v>14</v>
      </c>
      <c r="J22" s="279"/>
      <c r="K22" s="280"/>
      <c r="L22" s="279" t="s">
        <v>14</v>
      </c>
      <c r="M22" s="279" t="s">
        <v>14</v>
      </c>
      <c r="N22" s="279">
        <f t="shared" si="0"/>
        <v>0</v>
      </c>
      <c r="O22" s="281"/>
    </row>
    <row r="23" spans="1:256" ht="13.5" x14ac:dyDescent="0.25">
      <c r="A23" s="276">
        <v>11</v>
      </c>
      <c r="B23" s="277" t="s">
        <v>39</v>
      </c>
      <c r="C23" s="288" t="s">
        <v>14</v>
      </c>
      <c r="D23" s="287" t="s">
        <v>14</v>
      </c>
      <c r="E23" s="287"/>
      <c r="F23" s="280"/>
      <c r="G23" s="277" t="s">
        <v>39</v>
      </c>
      <c r="H23" s="288" t="s">
        <v>14</v>
      </c>
      <c r="I23" s="287" t="s">
        <v>14</v>
      </c>
      <c r="J23" s="279"/>
      <c r="K23" s="280"/>
      <c r="L23" s="279" t="s">
        <v>14</v>
      </c>
      <c r="M23" s="279" t="s">
        <v>14</v>
      </c>
      <c r="N23" s="279">
        <f t="shared" si="0"/>
        <v>0</v>
      </c>
      <c r="O23" s="281"/>
    </row>
    <row r="24" spans="1:256" ht="13.5" x14ac:dyDescent="0.25">
      <c r="A24" s="282">
        <v>12</v>
      </c>
      <c r="B24" s="277" t="s">
        <v>39</v>
      </c>
      <c r="C24" s="288" t="s">
        <v>14</v>
      </c>
      <c r="D24" s="287" t="s">
        <v>14</v>
      </c>
      <c r="E24" s="287"/>
      <c r="F24" s="280"/>
      <c r="G24" s="277" t="s">
        <v>39</v>
      </c>
      <c r="H24" s="288" t="s">
        <v>14</v>
      </c>
      <c r="I24" s="287" t="s">
        <v>14</v>
      </c>
      <c r="J24" s="279"/>
      <c r="K24" s="280"/>
      <c r="L24" s="279" t="s">
        <v>14</v>
      </c>
      <c r="M24" s="279" t="s">
        <v>14</v>
      </c>
      <c r="N24" s="279">
        <f t="shared" si="0"/>
        <v>0</v>
      </c>
      <c r="O24" s="281"/>
    </row>
    <row r="25" spans="1:256" ht="13.5" x14ac:dyDescent="0.25">
      <c r="A25" s="276">
        <v>13</v>
      </c>
      <c r="B25" s="277" t="s">
        <v>39</v>
      </c>
      <c r="C25" s="288" t="s">
        <v>14</v>
      </c>
      <c r="D25" s="287" t="s">
        <v>14</v>
      </c>
      <c r="E25" s="287"/>
      <c r="F25" s="280"/>
      <c r="G25" s="277" t="s">
        <v>39</v>
      </c>
      <c r="H25" s="288" t="s">
        <v>14</v>
      </c>
      <c r="I25" s="287" t="s">
        <v>14</v>
      </c>
      <c r="J25" s="279"/>
      <c r="K25" s="280"/>
      <c r="L25" s="279" t="s">
        <v>14</v>
      </c>
      <c r="M25" s="279" t="s">
        <v>14</v>
      </c>
      <c r="N25" s="279">
        <f t="shared" si="0"/>
        <v>0</v>
      </c>
      <c r="O25" s="281"/>
    </row>
    <row r="26" spans="1:256" ht="13.5" x14ac:dyDescent="0.25">
      <c r="A26" s="282">
        <v>14</v>
      </c>
      <c r="B26" s="277" t="s">
        <v>39</v>
      </c>
      <c r="C26" s="288" t="s">
        <v>14</v>
      </c>
      <c r="D26" s="287" t="s">
        <v>14</v>
      </c>
      <c r="E26" s="287"/>
      <c r="F26" s="280"/>
      <c r="G26" s="277" t="s">
        <v>39</v>
      </c>
      <c r="H26" s="288" t="s">
        <v>14</v>
      </c>
      <c r="I26" s="287" t="s">
        <v>14</v>
      </c>
      <c r="J26" s="279"/>
      <c r="K26" s="280"/>
      <c r="L26" s="279" t="s">
        <v>14</v>
      </c>
      <c r="M26" s="279" t="s">
        <v>14</v>
      </c>
      <c r="N26" s="279">
        <f t="shared" si="0"/>
        <v>0</v>
      </c>
      <c r="O26" s="281"/>
    </row>
    <row r="27" spans="1:256" ht="13.5" x14ac:dyDescent="0.25">
      <c r="A27" s="276">
        <v>15</v>
      </c>
      <c r="B27" s="277" t="s">
        <v>39</v>
      </c>
      <c r="C27" s="288" t="s">
        <v>14</v>
      </c>
      <c r="D27" s="287" t="s">
        <v>14</v>
      </c>
      <c r="E27" s="287"/>
      <c r="F27" s="280"/>
      <c r="G27" s="277" t="s">
        <v>39</v>
      </c>
      <c r="H27" s="288" t="s">
        <v>14</v>
      </c>
      <c r="I27" s="287" t="s">
        <v>14</v>
      </c>
      <c r="J27" s="279"/>
      <c r="K27" s="280"/>
      <c r="L27" s="279" t="s">
        <v>14</v>
      </c>
      <c r="M27" s="279" t="s">
        <v>14</v>
      </c>
      <c r="N27" s="279">
        <f t="shared" si="0"/>
        <v>0</v>
      </c>
      <c r="O27" s="281"/>
    </row>
    <row r="28" spans="1:256" ht="13.5" x14ac:dyDescent="0.25">
      <c r="A28" s="282">
        <v>16</v>
      </c>
      <c r="B28" s="277" t="s">
        <v>39</v>
      </c>
      <c r="C28" s="288" t="s">
        <v>14</v>
      </c>
      <c r="D28" s="287" t="s">
        <v>14</v>
      </c>
      <c r="E28" s="287"/>
      <c r="F28" s="280"/>
      <c r="G28" s="277" t="s">
        <v>39</v>
      </c>
      <c r="H28" s="288" t="s">
        <v>14</v>
      </c>
      <c r="I28" s="287" t="s">
        <v>14</v>
      </c>
      <c r="J28" s="279"/>
      <c r="K28" s="280"/>
      <c r="L28" s="279" t="s">
        <v>14</v>
      </c>
      <c r="M28" s="279" t="s">
        <v>14</v>
      </c>
      <c r="N28" s="279">
        <f t="shared" si="0"/>
        <v>0</v>
      </c>
      <c r="O28" s="281"/>
    </row>
    <row r="29" spans="1:256" ht="13.5" thickBot="1" x14ac:dyDescent="0.25"/>
    <row r="30" spans="1:256" ht="15.75" thickTop="1" thickBot="1" x14ac:dyDescent="0.25">
      <c r="A30" s="395" t="s">
        <v>114</v>
      </c>
      <c r="B30" s="396"/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7"/>
      <c r="O30" s="281"/>
      <c r="P30" s="281"/>
    </row>
    <row r="31" spans="1:256" ht="14.25" thickTop="1" x14ac:dyDescent="0.25">
      <c r="A31" s="289"/>
      <c r="B31" s="290"/>
      <c r="C31" s="290"/>
      <c r="D31" s="291"/>
      <c r="E31" s="292"/>
      <c r="F31" s="291"/>
      <c r="G31" s="290"/>
      <c r="H31" s="290"/>
      <c r="I31" s="291"/>
      <c r="J31" s="292"/>
      <c r="K31" s="291"/>
      <c r="L31" s="292"/>
      <c r="M31" s="291"/>
      <c r="N31" s="291"/>
      <c r="O31" s="291"/>
      <c r="P31" s="29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3"/>
      <c r="CS31" s="293"/>
      <c r="CT31" s="293"/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293"/>
      <c r="FT31" s="293"/>
      <c r="FU31" s="293"/>
      <c r="FV31" s="293"/>
      <c r="FW31" s="293"/>
      <c r="FX31" s="293"/>
      <c r="FY31" s="293"/>
      <c r="FZ31" s="293"/>
      <c r="GA31" s="293"/>
      <c r="GB31" s="293"/>
      <c r="GC31" s="293"/>
      <c r="GD31" s="293"/>
      <c r="GE31" s="293"/>
      <c r="GF31" s="293"/>
      <c r="GG31" s="293"/>
      <c r="GH31" s="293"/>
      <c r="GI31" s="293"/>
      <c r="GJ31" s="293"/>
      <c r="GK31" s="293"/>
      <c r="GL31" s="293"/>
      <c r="GM31" s="293"/>
      <c r="GN31" s="293"/>
      <c r="GO31" s="293"/>
      <c r="GP31" s="293"/>
      <c r="GQ31" s="293"/>
      <c r="GR31" s="293"/>
      <c r="GS31" s="293"/>
      <c r="GT31" s="293"/>
      <c r="GU31" s="293"/>
      <c r="GV31" s="293"/>
      <c r="GW31" s="293"/>
      <c r="GX31" s="293"/>
      <c r="GY31" s="293"/>
      <c r="GZ31" s="293"/>
      <c r="HA31" s="293"/>
      <c r="HB31" s="293"/>
      <c r="HC31" s="293"/>
      <c r="HD31" s="293"/>
      <c r="HE31" s="293"/>
      <c r="HF31" s="293"/>
      <c r="HG31" s="293"/>
      <c r="HH31" s="293"/>
      <c r="HI31" s="293"/>
      <c r="HJ31" s="293"/>
      <c r="HK31" s="293"/>
      <c r="HL31" s="293"/>
      <c r="HM31" s="293"/>
      <c r="HN31" s="293"/>
      <c r="HO31" s="293"/>
      <c r="HP31" s="293"/>
      <c r="HQ31" s="293"/>
      <c r="HR31" s="293"/>
      <c r="HS31" s="293"/>
      <c r="HT31" s="293"/>
      <c r="HU31" s="293"/>
      <c r="HV31" s="293"/>
      <c r="HW31" s="293"/>
      <c r="HX31" s="293"/>
      <c r="HY31" s="293"/>
      <c r="HZ31" s="293"/>
      <c r="IA31" s="293"/>
      <c r="IB31" s="293"/>
      <c r="IC31" s="293"/>
      <c r="ID31" s="293"/>
      <c r="IE31" s="293"/>
      <c r="IF31" s="293"/>
      <c r="IG31" s="293"/>
      <c r="IH31" s="293"/>
      <c r="II31" s="293"/>
      <c r="IJ31" s="293"/>
      <c r="IK31" s="293"/>
      <c r="IL31" s="293"/>
      <c r="IM31" s="293"/>
      <c r="IN31" s="293"/>
      <c r="IO31" s="293"/>
      <c r="IP31" s="293"/>
      <c r="IQ31" s="293"/>
      <c r="IR31" s="293"/>
      <c r="IS31" s="293"/>
      <c r="IT31" s="293"/>
      <c r="IU31" s="293"/>
      <c r="IV31" s="293"/>
    </row>
    <row r="32" spans="1:256" x14ac:dyDescent="0.2">
      <c r="A32" s="272"/>
      <c r="B32" s="294" t="s">
        <v>6</v>
      </c>
      <c r="C32" s="294" t="s">
        <v>7</v>
      </c>
      <c r="D32" s="294" t="s">
        <v>8</v>
      </c>
      <c r="E32" s="294" t="s">
        <v>9</v>
      </c>
      <c r="F32" s="294" t="s">
        <v>10</v>
      </c>
      <c r="G32" s="294" t="s">
        <v>6</v>
      </c>
      <c r="H32" s="294" t="s">
        <v>7</v>
      </c>
      <c r="I32" s="294" t="s">
        <v>8</v>
      </c>
      <c r="J32" s="294" t="s">
        <v>9</v>
      </c>
      <c r="K32" s="294" t="s">
        <v>10</v>
      </c>
      <c r="L32" s="295" t="s">
        <v>75</v>
      </c>
      <c r="M32" s="294" t="s">
        <v>11</v>
      </c>
      <c r="N32" s="294" t="s">
        <v>76</v>
      </c>
      <c r="O32" s="281"/>
      <c r="P32" s="281"/>
    </row>
    <row r="33" spans="1:16" ht="13.5" x14ac:dyDescent="0.25">
      <c r="A33" s="296">
        <v>1</v>
      </c>
      <c r="B33" s="283"/>
      <c r="C33" s="283"/>
      <c r="D33" s="283"/>
      <c r="E33" s="285"/>
      <c r="F33" s="297"/>
      <c r="G33" s="283"/>
      <c r="H33" s="283"/>
      <c r="I33" s="283"/>
      <c r="J33" s="285"/>
      <c r="K33" s="297"/>
      <c r="L33" s="279"/>
      <c r="M33" s="280"/>
      <c r="N33" s="279"/>
      <c r="O33" s="281"/>
      <c r="P33" s="281"/>
    </row>
    <row r="34" spans="1:16" ht="13.5" x14ac:dyDescent="0.25">
      <c r="A34" s="282">
        <v>2</v>
      </c>
      <c r="B34" s="283"/>
      <c r="C34" s="283"/>
      <c r="D34" s="283"/>
      <c r="E34" s="297"/>
      <c r="F34" s="297"/>
      <c r="G34" s="283"/>
      <c r="H34" s="283"/>
      <c r="I34" s="283"/>
      <c r="J34" s="297"/>
      <c r="K34" s="297"/>
      <c r="L34" s="279"/>
      <c r="M34" s="280"/>
      <c r="N34" s="279"/>
      <c r="O34" s="281"/>
      <c r="P34" s="281"/>
    </row>
    <row r="35" spans="1:16" ht="13.5" x14ac:dyDescent="0.25">
      <c r="A35" s="282">
        <v>3</v>
      </c>
      <c r="B35" s="277"/>
      <c r="C35" s="277"/>
      <c r="D35" s="280"/>
      <c r="E35" s="279"/>
      <c r="F35" s="279"/>
      <c r="G35" s="277"/>
      <c r="H35" s="277"/>
      <c r="I35" s="280"/>
      <c r="J35" s="280"/>
      <c r="K35" s="279"/>
      <c r="L35" s="279"/>
      <c r="M35" s="280"/>
      <c r="N35" s="279"/>
      <c r="O35" s="281"/>
      <c r="P35" s="281"/>
    </row>
    <row r="36" spans="1:16" ht="13.5" x14ac:dyDescent="0.25">
      <c r="A36" s="282">
        <v>4</v>
      </c>
      <c r="B36" s="299"/>
      <c r="C36" s="299"/>
      <c r="D36" s="280"/>
      <c r="E36" s="279"/>
      <c r="F36" s="280"/>
      <c r="G36" s="299"/>
      <c r="H36" s="299"/>
      <c r="I36" s="280"/>
      <c r="J36" s="279"/>
      <c r="K36" s="280"/>
      <c r="L36" s="279"/>
      <c r="M36" s="280"/>
      <c r="N36" s="280"/>
      <c r="O36" s="281"/>
      <c r="P36" s="281"/>
    </row>
  </sheetData>
  <mergeCells count="2">
    <mergeCell ref="A7:N7"/>
    <mergeCell ref="A30:N30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59"/>
  <sheetViews>
    <sheetView view="pageBreakPreview" zoomScale="124" zoomScaleSheetLayoutView="124" workbookViewId="0">
      <selection activeCell="P20" sqref="P20"/>
    </sheetView>
  </sheetViews>
  <sheetFormatPr baseColWidth="10" defaultColWidth="11.42578125" defaultRowHeight="12.75" x14ac:dyDescent="0.2"/>
  <cols>
    <col min="1" max="1" width="2.7109375" style="263" customWidth="1"/>
    <col min="2" max="2" width="4.7109375" style="281" customWidth="1"/>
    <col min="3" max="4" width="3.7109375" style="281" customWidth="1"/>
    <col min="5" max="5" width="19.42578125" style="263" customWidth="1"/>
    <col min="6" max="6" width="2.7109375" style="263" customWidth="1"/>
    <col min="7" max="7" width="12.7109375" style="263" customWidth="1"/>
    <col min="8" max="8" width="5.7109375" style="281" customWidth="1"/>
    <col min="9" max="9" width="1.7109375" style="263" customWidth="1"/>
    <col min="10" max="10" width="10.7109375" style="263" customWidth="1"/>
    <col min="11" max="11" width="1.7109375" style="340" customWidth="1"/>
    <col min="12" max="12" width="10.85546875" style="263" customWidth="1"/>
    <col min="13" max="13" width="1.7109375" style="263" customWidth="1"/>
    <col min="14" max="14" width="10.7109375" style="263" customWidth="1"/>
    <col min="15" max="15" width="1.7109375" style="263" customWidth="1"/>
    <col min="16" max="16" width="10.7109375" style="263" customWidth="1"/>
    <col min="17" max="17" width="1.7109375" style="263" customWidth="1"/>
    <col min="18" max="18" width="2.5703125" style="263" customWidth="1"/>
    <col min="19" max="256" width="11.42578125" style="263"/>
    <col min="257" max="16384" width="11.42578125" style="286"/>
  </cols>
  <sheetData>
    <row r="1" spans="1:20" s="263" customFormat="1" ht="15.75" x14ac:dyDescent="0.25">
      <c r="A1" s="399" t="s">
        <v>115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</row>
    <row r="2" spans="1:20" s="263" customFormat="1" ht="15.75" x14ac:dyDescent="0.25">
      <c r="B2" s="399" t="s">
        <v>157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</row>
    <row r="3" spans="1:20" s="300" customFormat="1" ht="11.25" customHeight="1" x14ac:dyDescent="0.2">
      <c r="B3" s="301"/>
      <c r="C3" s="301"/>
      <c r="D3" s="301"/>
      <c r="E3" s="302" t="s">
        <v>117</v>
      </c>
      <c r="F3" s="303" t="s">
        <v>118</v>
      </c>
      <c r="G3" s="303"/>
      <c r="H3" s="304"/>
      <c r="I3" s="303"/>
    </row>
    <row r="4" spans="1:20" s="300" customFormat="1" ht="11.25" customHeight="1" thickBot="1" x14ac:dyDescent="0.25">
      <c r="B4" s="301"/>
      <c r="C4" s="301"/>
      <c r="D4" s="301"/>
      <c r="E4" s="305" t="s">
        <v>5</v>
      </c>
      <c r="F4" s="400" t="s">
        <v>119</v>
      </c>
      <c r="G4" s="400"/>
      <c r="H4" s="400"/>
      <c r="I4" s="400"/>
      <c r="J4" s="401" t="s">
        <v>120</v>
      </c>
      <c r="K4" s="401"/>
      <c r="L4" s="401"/>
      <c r="M4" s="401"/>
      <c r="N4" s="402" t="s">
        <v>41</v>
      </c>
      <c r="O4" s="402"/>
      <c r="P4" s="402"/>
      <c r="Q4" s="402"/>
      <c r="T4" s="263"/>
    </row>
    <row r="5" spans="1:20" x14ac:dyDescent="0.2">
      <c r="A5" s="306"/>
      <c r="B5" s="307" t="s">
        <v>121</v>
      </c>
      <c r="C5" s="307" t="s">
        <v>122</v>
      </c>
      <c r="D5" s="307" t="s">
        <v>123</v>
      </c>
      <c r="E5" s="308" t="s">
        <v>6</v>
      </c>
      <c r="F5" s="309" t="s">
        <v>7</v>
      </c>
      <c r="G5" s="306"/>
      <c r="H5" s="307" t="s">
        <v>8</v>
      </c>
      <c r="I5" s="306"/>
      <c r="J5" s="306"/>
      <c r="K5" s="310"/>
      <c r="L5" s="306"/>
      <c r="M5" s="306"/>
      <c r="N5" s="306"/>
      <c r="O5" s="306"/>
      <c r="P5" s="306"/>
      <c r="Q5" s="306"/>
    </row>
    <row r="6" spans="1:20" x14ac:dyDescent="0.2">
      <c r="A6" s="311"/>
      <c r="B6" s="312"/>
      <c r="C6" s="312"/>
      <c r="D6" s="312"/>
      <c r="E6" s="311"/>
      <c r="F6" s="311"/>
      <c r="G6" s="311"/>
      <c r="H6" s="312"/>
      <c r="I6" s="311"/>
      <c r="J6" s="311"/>
      <c r="K6" s="313"/>
      <c r="L6" s="311"/>
      <c r="M6" s="311"/>
      <c r="N6" s="311"/>
      <c r="O6" s="311"/>
      <c r="P6" s="311"/>
      <c r="Q6" s="311"/>
    </row>
    <row r="7" spans="1:20" x14ac:dyDescent="0.2">
      <c r="A7" s="314">
        <v>1</v>
      </c>
      <c r="B7" s="315" t="str">
        <f>IF($D7="","",VLOOKUP($D7,PrepGirls!$A$13:$M$28,13,FALSE))</f>
        <v/>
      </c>
      <c r="C7" s="316" t="str">
        <f>IF($D7="","",VLOOKUP($D7,PrepGirls!$A$13:$M$28,12,FALSE))</f>
        <v/>
      </c>
      <c r="D7" s="317">
        <v>1</v>
      </c>
      <c r="E7" s="318" t="str">
        <f>UPPER(IF($D7="","",VLOOKUP($D7,PrepGirls!$A$13:$M$28,2,FALSE)))</f>
        <v>SAMIR</v>
      </c>
      <c r="F7" s="318" t="str">
        <f>IF($D7="","",VLOOKUP($D7,PrepGirls!$A$13:$M$28,3,FALSE))</f>
        <v>Sandra</v>
      </c>
      <c r="G7" s="318"/>
      <c r="H7" s="316" t="str">
        <f>IF($D7="","",VLOOKUP($D7,PrepGirls!$A$13:$M$28,4,FALSE))</f>
        <v>EGY</v>
      </c>
      <c r="I7" s="319"/>
      <c r="J7" s="320"/>
      <c r="K7" s="321"/>
      <c r="L7" s="320"/>
      <c r="M7" s="320"/>
      <c r="N7" s="320"/>
      <c r="O7" s="320"/>
      <c r="P7" s="320"/>
      <c r="Q7" s="311"/>
    </row>
    <row r="8" spans="1:20" x14ac:dyDescent="0.2">
      <c r="A8" s="314"/>
      <c r="B8" s="322"/>
      <c r="C8" s="323"/>
      <c r="D8" s="324"/>
      <c r="E8" s="325" t="str">
        <f>UPPER(IF($D7="","",VLOOKUP($D7,PrepGirls!$A$13:$M$28,7,FALSE)))</f>
        <v>CHEHOUDI</v>
      </c>
      <c r="F8" s="325" t="str">
        <f>IF($D7="","",VLOOKUP($D7,PrepGirls!$A$13:$M$28,8,FALSE))</f>
        <v>Diana</v>
      </c>
      <c r="G8" s="325"/>
      <c r="H8" s="326" t="str">
        <f>IF($D7="","",VLOOKUP($D7,PrepGirls!$A$13:$M$28,9,FALSE))</f>
        <v>TUN</v>
      </c>
      <c r="I8" s="327"/>
      <c r="J8" s="328" t="str">
        <f>UPPER(IF(I9="a",E7,IF(I9="b",E10,)))</f>
        <v>SAMIR</v>
      </c>
      <c r="K8" s="321"/>
      <c r="L8" s="320"/>
      <c r="M8" s="320"/>
      <c r="N8" s="320"/>
      <c r="O8" s="320"/>
      <c r="P8" s="320"/>
      <c r="Q8" s="311"/>
    </row>
    <row r="9" spans="1:20" x14ac:dyDescent="0.2">
      <c r="A9" s="314"/>
      <c r="B9" s="322"/>
      <c r="C9" s="323"/>
      <c r="D9" s="324"/>
      <c r="E9" s="329"/>
      <c r="F9" s="329"/>
      <c r="G9" s="329"/>
      <c r="H9" s="323"/>
      <c r="I9" s="330" t="s">
        <v>57</v>
      </c>
      <c r="J9" s="331" t="str">
        <f>UPPER(IF(I9="a",E8,IF(I9="b",E11,)))</f>
        <v>CHEHOUDI</v>
      </c>
      <c r="K9" s="332"/>
      <c r="L9" s="320"/>
      <c r="M9" s="320"/>
      <c r="N9" s="320"/>
      <c r="O9" s="320"/>
      <c r="P9" s="320"/>
      <c r="Q9" s="311"/>
    </row>
    <row r="10" spans="1:20" x14ac:dyDescent="0.2">
      <c r="A10" s="314">
        <v>2</v>
      </c>
      <c r="B10" s="315" t="str">
        <f>IF($D10="","",VLOOKUP($D10,PrepGirls!$A$13:$M$28,13,FALSE))</f>
        <v/>
      </c>
      <c r="C10" s="315" t="str">
        <f>IF($D10="","",VLOOKUP($D10,PrepGirls!$A$13:$M$28,12,FALSE))</f>
        <v/>
      </c>
      <c r="D10" s="333">
        <v>16</v>
      </c>
      <c r="E10" s="334" t="str">
        <f>UPPER(IF($D10="","",VLOOKUP($D10,PrepGirls!$A$13:$M$28,2,FALSE)))</f>
        <v>BYE</v>
      </c>
      <c r="F10" s="334" t="str">
        <f>IF($D10="","",VLOOKUP($D10,PrepGirls!$A$13:$M$28,3,FALSE))</f>
        <v/>
      </c>
      <c r="G10" s="334"/>
      <c r="H10" s="315" t="str">
        <f>IF($D10="","",VLOOKUP($D10,PrepGirls!$A$13:$M$28,4,FALSE))</f>
        <v/>
      </c>
      <c r="I10" s="335"/>
      <c r="J10" s="320"/>
      <c r="K10" s="321"/>
      <c r="L10" s="336"/>
      <c r="M10" s="320"/>
      <c r="N10" s="320"/>
      <c r="O10" s="320"/>
      <c r="P10" s="320"/>
      <c r="Q10" s="311"/>
    </row>
    <row r="11" spans="1:20" x14ac:dyDescent="0.2">
      <c r="D11" s="337"/>
      <c r="E11" s="338" t="str">
        <f>UPPER(IF($D10="","",VLOOKUP($D10,PrepGirls!$A$13:$M$28,7,FALSE)))</f>
        <v>BYE</v>
      </c>
      <c r="F11" s="338" t="str">
        <f>IF($D10="","",VLOOKUP($D10,PrepGirls!$A$13:$M$28,8,FALSE))</f>
        <v/>
      </c>
      <c r="G11" s="338"/>
      <c r="H11" s="339" t="str">
        <f>IF($D10="","",VLOOKUP($D10,PrepGirls!$A$13:$M$28,9,FALSE))</f>
        <v/>
      </c>
      <c r="I11" s="327"/>
      <c r="J11" s="320"/>
      <c r="L11" s="341" t="str">
        <f>UPPER(IF(K12="a",J8,IF(K12="b",J13,)))</f>
        <v>SAMIR</v>
      </c>
      <c r="M11" s="320"/>
      <c r="N11" s="320"/>
      <c r="O11" s="320"/>
      <c r="P11" s="320"/>
      <c r="Q11" s="311"/>
    </row>
    <row r="12" spans="1:20" x14ac:dyDescent="0.2">
      <c r="A12" s="314">
        <v>3</v>
      </c>
      <c r="B12" s="315" t="str">
        <f>IF($D12="","",VLOOKUP($D12,PrepGirls!$A$13:$M$28,13,FALSE))</f>
        <v/>
      </c>
      <c r="C12" s="342">
        <f>IF($D12="","",VLOOKUP($D12,PrepGirls!$A$13:$M$28,5,FALSE))</f>
        <v>0</v>
      </c>
      <c r="D12" s="333">
        <v>12</v>
      </c>
      <c r="E12" s="334" t="str">
        <f>UPPER(IF($D12="","",VLOOKUP($D12,PrepGirls!$A$13:$M$28,2,FALSE)))</f>
        <v>BYE</v>
      </c>
      <c r="F12" s="334" t="str">
        <f>IF($D12="","",VLOOKUP($D12,PrepGirls!$A$13:$M$28,3,FALSE))</f>
        <v/>
      </c>
      <c r="G12" s="334"/>
      <c r="H12" s="315" t="str">
        <f>IF($D12="","",VLOOKUP($D12,PrepGirls!$A$13:$M$28,4,FALSE))</f>
        <v/>
      </c>
      <c r="I12" s="321"/>
      <c r="J12" s="320"/>
      <c r="K12" s="330" t="s">
        <v>57</v>
      </c>
      <c r="L12" s="343" t="str">
        <f>UPPER(IF(K12="a",J9,IF(K12="b",J14,)))</f>
        <v>CHEHOUDI</v>
      </c>
      <c r="M12" s="319"/>
      <c r="N12" s="344"/>
      <c r="O12" s="320"/>
      <c r="P12" s="320"/>
      <c r="Q12" s="311"/>
    </row>
    <row r="13" spans="1:20" x14ac:dyDescent="0.2">
      <c r="B13" s="263"/>
      <c r="C13" s="263"/>
      <c r="D13" s="337"/>
      <c r="E13" s="338" t="str">
        <f>UPPER(IF($D12="","",VLOOKUP($D12,PrepGirls!$A$13:$M$28,7,FALSE)))</f>
        <v>BYE</v>
      </c>
      <c r="F13" s="338" t="str">
        <f>IF($D12="","",VLOOKUP($D12,PrepGirls!$A$13:$M$28,8,FALSE))</f>
        <v/>
      </c>
      <c r="G13" s="338"/>
      <c r="H13" s="339" t="str">
        <f>IF($D12="","",VLOOKUP($D12,PrepGirls!$A$13:$M$28,9,FALSE))</f>
        <v/>
      </c>
      <c r="I13" s="345"/>
      <c r="J13" s="346" t="str">
        <f>UPPER(IF(I14="a",E12,IF(I14="b",E15,)))</f>
        <v>BYE</v>
      </c>
      <c r="K13" s="347"/>
      <c r="L13" s="346"/>
      <c r="N13" s="348"/>
      <c r="O13" s="320"/>
      <c r="P13" s="320"/>
      <c r="Q13" s="311"/>
    </row>
    <row r="14" spans="1:20" x14ac:dyDescent="0.2">
      <c r="A14" s="314"/>
      <c r="B14" s="322"/>
      <c r="C14" s="322"/>
      <c r="D14" s="337"/>
      <c r="E14" s="346"/>
      <c r="F14" s="346"/>
      <c r="G14" s="346"/>
      <c r="H14" s="322"/>
      <c r="I14" s="330" t="s">
        <v>57</v>
      </c>
      <c r="J14" s="319" t="str">
        <f>UPPER(IF(I14="a",E13,IF(I14="b",E16,)))</f>
        <v>BYE</v>
      </c>
      <c r="K14" s="349"/>
      <c r="L14" s="346"/>
      <c r="M14" s="335"/>
      <c r="N14" s="320"/>
      <c r="O14" s="320"/>
      <c r="P14" s="320"/>
      <c r="Q14" s="311"/>
    </row>
    <row r="15" spans="1:20" x14ac:dyDescent="0.2">
      <c r="A15" s="314">
        <v>4</v>
      </c>
      <c r="B15" s="315" t="str">
        <f>IF($D15="","",VLOOKUP($D15,PrepGirls!$A$13:$M$28,13,FALSE))</f>
        <v/>
      </c>
      <c r="C15" s="342">
        <f>IF($D15="","",VLOOKUP($D15,PrepGirls!$A$13:$M$28,5,FALSE))</f>
        <v>0</v>
      </c>
      <c r="D15" s="333">
        <v>11</v>
      </c>
      <c r="E15" s="334" t="str">
        <f>UPPER(IF($D15="","",VLOOKUP($D15,PrepGirls!$A$13:$M$28,2,FALSE)))</f>
        <v>BYE</v>
      </c>
      <c r="F15" s="334" t="str">
        <f>IF($D15="","",VLOOKUP($D15,PrepGirls!$A$13:$M$28,3,FALSE))</f>
        <v/>
      </c>
      <c r="G15" s="334"/>
      <c r="H15" s="315" t="str">
        <f>IF($D15="","",VLOOKUP($D15,PrepGirls!$A$13:$M$28,4,FALSE))</f>
        <v/>
      </c>
      <c r="I15" s="335"/>
      <c r="J15" s="320"/>
      <c r="K15" s="321"/>
      <c r="L15" s="320"/>
      <c r="N15" s="336"/>
      <c r="O15" s="320"/>
      <c r="P15" s="320"/>
      <c r="Q15" s="311"/>
    </row>
    <row r="16" spans="1:20" x14ac:dyDescent="0.2">
      <c r="B16" s="263"/>
      <c r="C16" s="263"/>
      <c r="D16" s="350"/>
      <c r="E16" s="338" t="str">
        <f>UPPER(IF($D15="","",VLOOKUP($D15,PrepGirls!$A$13:$M$28,7,FALSE)))</f>
        <v>BYE</v>
      </c>
      <c r="F16" s="338" t="str">
        <f>IF($D15="","",VLOOKUP($D15,PrepGirls!$A$13:$M$28,8,FALSE))</f>
        <v/>
      </c>
      <c r="G16" s="338"/>
      <c r="H16" s="339" t="str">
        <f>IF($D15="","",VLOOKUP($D15,PrepGirls!$A$13:$M$28,9,FALSE))</f>
        <v/>
      </c>
      <c r="I16" s="345"/>
      <c r="J16" s="320"/>
      <c r="K16" s="321"/>
      <c r="L16" s="320"/>
      <c r="M16" s="347"/>
      <c r="N16" s="344" t="str">
        <f>UPPER(IF(M17="a",L11,IF(M17="b",L21,)))</f>
        <v/>
      </c>
      <c r="O16" s="320"/>
      <c r="P16" s="320"/>
      <c r="Q16" s="311"/>
    </row>
    <row r="17" spans="1:20" x14ac:dyDescent="0.2">
      <c r="A17" s="314">
        <v>5</v>
      </c>
      <c r="B17" s="315" t="str">
        <f>IF($D17="","",VLOOKUP($D17,PrepGirls!$A$13:$M$28,13,FALSE))</f>
        <v/>
      </c>
      <c r="C17" s="351">
        <f>IF($D17="","",VLOOKUP($D17,PrepGirls!$A$13:$M$28,5,FALSE))</f>
        <v>0</v>
      </c>
      <c r="D17" s="352">
        <v>4</v>
      </c>
      <c r="E17" s="318" t="str">
        <f>UPPER(IF($D17="","",VLOOKUP($D17,PrepGirls!$A$13:$M$28,2,FALSE)))</f>
        <v>OKTOYI</v>
      </c>
      <c r="F17" s="318" t="str">
        <f>IF($D17="","",VLOOKUP($D17,PrepGirls!$A$13:$M$28,3,FALSE))</f>
        <v>Angella</v>
      </c>
      <c r="G17" s="318"/>
      <c r="H17" s="316" t="str">
        <f>IF($D17="","",VLOOKUP($D17,PrepGirls!$A$13:$M$28,4,FALSE))</f>
        <v>KEN</v>
      </c>
      <c r="I17" s="319"/>
      <c r="J17" s="320"/>
      <c r="K17" s="321"/>
      <c r="L17" s="320"/>
      <c r="M17" s="330"/>
      <c r="N17" s="343" t="str">
        <f>UPPER(IF(M17="a",L12,IF(M17="b",L22,)))</f>
        <v/>
      </c>
      <c r="O17" s="319"/>
      <c r="P17" s="320"/>
      <c r="Q17" s="311"/>
    </row>
    <row r="18" spans="1:20" x14ac:dyDescent="0.2">
      <c r="A18" s="314"/>
      <c r="B18" s="322"/>
      <c r="C18" s="323"/>
      <c r="D18" s="324"/>
      <c r="E18" s="325" t="str">
        <f>UPPER(IF($D17="","",VLOOKUP($D17,PrepGirls!$A$13:$M$28,7,FALSE)))</f>
        <v>OWEGI</v>
      </c>
      <c r="F18" s="325" t="str">
        <f>IF($D17="","",VLOOKUP($D17,PrepGirls!$A$13:$M$28,8,FALSE))</f>
        <v>Alicia</v>
      </c>
      <c r="G18" s="325"/>
      <c r="H18" s="326" t="str">
        <f>IF($D17="","",VLOOKUP($D17,PrepGirls!$A$13:$M$28,9,FALSE))</f>
        <v>KEN</v>
      </c>
      <c r="I18" s="327"/>
      <c r="J18" s="328" t="str">
        <f>UPPER(IF(I19="a",E17,IF(I19="b",E20,)))</f>
        <v>OKTOYI</v>
      </c>
      <c r="K18" s="321"/>
      <c r="L18" s="320"/>
      <c r="M18" s="320"/>
      <c r="N18" s="348"/>
      <c r="O18" s="320"/>
      <c r="P18" s="348"/>
      <c r="Q18" s="311"/>
    </row>
    <row r="19" spans="1:20" x14ac:dyDescent="0.2">
      <c r="A19" s="344"/>
      <c r="B19" s="322"/>
      <c r="C19" s="323"/>
      <c r="D19" s="324"/>
      <c r="E19" s="329"/>
      <c r="F19" s="329"/>
      <c r="G19" s="329"/>
      <c r="H19" s="323"/>
      <c r="I19" s="330" t="s">
        <v>57</v>
      </c>
      <c r="J19" s="331" t="str">
        <f>UPPER(IF(I19="a",E18,IF(I19="b",E21,)))</f>
        <v>OWEGI</v>
      </c>
      <c r="K19" s="332"/>
      <c r="L19" s="320"/>
      <c r="M19" s="320"/>
      <c r="N19" s="348"/>
      <c r="O19" s="320"/>
      <c r="P19" s="348"/>
      <c r="Q19" s="311"/>
      <c r="T19" s="300"/>
    </row>
    <row r="20" spans="1:20" x14ac:dyDescent="0.2">
      <c r="A20" s="314">
        <v>6</v>
      </c>
      <c r="B20" s="315" t="str">
        <f>IF($D20="","",VLOOKUP($D20,PrepGirls!$A$13:$M$28,13,FALSE))</f>
        <v/>
      </c>
      <c r="C20" s="342">
        <f>IF($D20="","",VLOOKUP($D20,PrepGirls!$A$13:$M$28,5,FALSE))</f>
        <v>0</v>
      </c>
      <c r="D20" s="333">
        <v>15</v>
      </c>
      <c r="E20" s="334" t="str">
        <f>UPPER(IF($D20="","",VLOOKUP($D20,PrepGirls!$A$13:$M$28,2,FALSE)))</f>
        <v>BYE</v>
      </c>
      <c r="F20" s="334" t="str">
        <f>IF($D20="","",VLOOKUP($D20,PrepGirls!$A$13:$M$28,3,FALSE))</f>
        <v/>
      </c>
      <c r="G20" s="334"/>
      <c r="H20" s="315" t="str">
        <f>IF($D20="","",VLOOKUP($D20,PrepGirls!$A$13:$M$28,4,FALSE))</f>
        <v/>
      </c>
      <c r="I20" s="335"/>
      <c r="J20" s="320"/>
      <c r="L20" s="336"/>
      <c r="M20" s="320"/>
      <c r="N20" s="348"/>
      <c r="O20" s="320"/>
      <c r="P20" s="348"/>
      <c r="Q20" s="311"/>
    </row>
    <row r="21" spans="1:20" x14ac:dyDescent="0.2">
      <c r="A21" s="344"/>
      <c r="D21" s="337"/>
      <c r="E21" s="338" t="str">
        <f>UPPER(IF($D20="","",VLOOKUP($D20,PrepGirls!$A$13:$M$28,7,FALSE)))</f>
        <v>BYE</v>
      </c>
      <c r="F21" s="338" t="str">
        <f>IF($D20="","",VLOOKUP($D20,PrepGirls!$A$13:$M$28,8,FALSE))</f>
        <v/>
      </c>
      <c r="G21" s="338"/>
      <c r="H21" s="339" t="str">
        <f>IF($D20="","",VLOOKUP($D20,PrepGirls!$A$13:$M$28,9,FALSE))</f>
        <v/>
      </c>
      <c r="I21" s="327"/>
      <c r="J21" s="320"/>
      <c r="K21" s="347"/>
      <c r="L21" s="357" t="str">
        <f>UPPER(IF(K22="a",J18,IF(K22="b",J23,)))</f>
        <v/>
      </c>
      <c r="M21" s="320"/>
      <c r="N21" s="348"/>
      <c r="O21" s="320"/>
      <c r="P21" s="348"/>
      <c r="Q21" s="311"/>
    </row>
    <row r="22" spans="1:20" x14ac:dyDescent="0.2">
      <c r="A22" s="314">
        <v>7</v>
      </c>
      <c r="B22" s="315" t="str">
        <f>IF($D22="","",VLOOKUP($D22,PrepGirls!$A$13:$M$28,13,FALSE))</f>
        <v/>
      </c>
      <c r="C22" s="342">
        <f>IF($D22="","",VLOOKUP($D22,PrepGirls!$A$13:$M$28,5,FALSE))</f>
        <v>0</v>
      </c>
      <c r="D22" s="333">
        <v>7</v>
      </c>
      <c r="E22" s="334" t="str">
        <f>UPPER(IF($D22="","",VLOOKUP($D22,PrepGirls!$A$13:$M$28,2,FALSE)))</f>
        <v>BAMA</v>
      </c>
      <c r="F22" s="334" t="str">
        <f>IF($D22="","",VLOOKUP($D22,PrepGirls!$A$13:$M$28,3,FALSE))</f>
        <v>Anabelle</v>
      </c>
      <c r="G22" s="334"/>
      <c r="H22" s="315" t="str">
        <f>IF($D22="","",VLOOKUP($D22,PrepGirls!$A$13:$M$28,4,FALSE))</f>
        <v>BFA</v>
      </c>
      <c r="I22" s="321"/>
      <c r="J22" s="320"/>
      <c r="K22" s="330"/>
      <c r="L22" s="359" t="str">
        <f>UPPER(IF(K22="a",J19,IF(K22="b",J24,)))</f>
        <v/>
      </c>
      <c r="M22" s="353"/>
      <c r="N22" s="320"/>
      <c r="O22" s="320"/>
      <c r="P22" s="348"/>
      <c r="Q22" s="311"/>
    </row>
    <row r="23" spans="1:20" x14ac:dyDescent="0.2">
      <c r="A23" s="344"/>
      <c r="B23" s="263"/>
      <c r="C23" s="263"/>
      <c r="D23" s="337"/>
      <c r="E23" s="338" t="str">
        <f>UPPER(IF($D22="","",VLOOKUP($D22,PrepGirls!$A$13:$M$28,7,FALSE)))</f>
        <v>MARE</v>
      </c>
      <c r="F23" s="338" t="str">
        <f>IF($D22="","",VLOOKUP($D22,PrepGirls!$A$13:$M$28,8,FALSE))</f>
        <v>Rafiatu</v>
      </c>
      <c r="G23" s="338"/>
      <c r="H23" s="339" t="str">
        <f>IF($D22="","",VLOOKUP($D22,PrepGirls!$A$13:$M$28,9,FALSE))</f>
        <v>BFA</v>
      </c>
      <c r="I23" s="345"/>
      <c r="J23" s="346" t="str">
        <f>UPPER(IF(I24="a",E22,IF(I24="b",E25,)))</f>
        <v>BAMA</v>
      </c>
      <c r="K23" s="347"/>
      <c r="L23" s="346"/>
      <c r="N23" s="320"/>
      <c r="O23" s="320"/>
      <c r="P23" s="348"/>
      <c r="Q23" s="311"/>
    </row>
    <row r="24" spans="1:20" x14ac:dyDescent="0.2">
      <c r="A24" s="314"/>
      <c r="B24" s="322"/>
      <c r="C24" s="322"/>
      <c r="D24" s="355"/>
      <c r="E24" s="346"/>
      <c r="F24" s="346"/>
      <c r="G24" s="346"/>
      <c r="H24" s="322"/>
      <c r="I24" s="330" t="s">
        <v>57</v>
      </c>
      <c r="J24" s="319" t="str">
        <f>UPPER(IF(I24="a",E23,IF(I24="b",E26,)))</f>
        <v>MARE</v>
      </c>
      <c r="K24" s="349"/>
      <c r="L24" s="346"/>
      <c r="M24" s="320"/>
      <c r="N24" s="320"/>
      <c r="O24" s="320"/>
      <c r="P24" s="348"/>
      <c r="Q24" s="311"/>
    </row>
    <row r="25" spans="1:20" x14ac:dyDescent="0.2">
      <c r="A25" s="344">
        <v>8</v>
      </c>
      <c r="B25" s="315" t="str">
        <f>IF($D25="","",VLOOKUP($D25,PrepGirls!$A$13:$M$28,13,FALSE))</f>
        <v/>
      </c>
      <c r="C25" s="342">
        <f>IF($D25="","",VLOOKUP($D25,PrepGirls!$A$13:$M$28,5,FALSE))</f>
        <v>0</v>
      </c>
      <c r="D25" s="356">
        <v>8</v>
      </c>
      <c r="E25" s="334" t="str">
        <f>UPPER(IF($D25="","",VLOOKUP($D25,PrepGirls!$A$13:$M$28,2,FALSE)))</f>
        <v>BYE</v>
      </c>
      <c r="F25" s="334" t="str">
        <f>IF($D25="","",VLOOKUP($D25,PrepGirls!$A$13:$M$28,3,FALSE))</f>
        <v/>
      </c>
      <c r="G25" s="334"/>
      <c r="H25" s="315" t="str">
        <f>IF($D25="","",VLOOKUP($D25,PrepGirls!$A$13:$M$28,4,FALSE))</f>
        <v/>
      </c>
      <c r="I25" s="335"/>
      <c r="J25" s="354"/>
      <c r="K25" s="321"/>
      <c r="L25" s="320"/>
      <c r="M25" s="320"/>
      <c r="N25" s="320"/>
      <c r="O25" s="320"/>
      <c r="P25" s="348"/>
      <c r="Q25" s="311"/>
    </row>
    <row r="26" spans="1:20" x14ac:dyDescent="0.2">
      <c r="A26" s="314"/>
      <c r="B26" s="263"/>
      <c r="C26" s="263"/>
      <c r="D26" s="355"/>
      <c r="E26" s="338" t="str">
        <f>UPPER(IF($D25="","",VLOOKUP($D25,PrepGirls!$A$13:$M$28,7,FALSE)))</f>
        <v>BYE</v>
      </c>
      <c r="F26" s="338" t="str">
        <f>IF($D25="","",VLOOKUP($D25,PrepGirls!$A$13:$M$28,8,FALSE))</f>
        <v/>
      </c>
      <c r="G26" s="338"/>
      <c r="H26" s="339" t="str">
        <f>IF($D25="","",VLOOKUP($D25,PrepGirls!$A$13:$M$28,9,FALSE))</f>
        <v/>
      </c>
      <c r="I26" s="345"/>
      <c r="J26" s="320"/>
      <c r="K26" s="321"/>
      <c r="L26" s="320"/>
      <c r="M26" s="320"/>
      <c r="N26" s="320"/>
      <c r="O26" s="320"/>
      <c r="P26" s="328" t="str">
        <f>UPPER(IF(O27="a",N16,IF(O27="b",N36,)))</f>
        <v/>
      </c>
      <c r="Q26" s="311"/>
    </row>
    <row r="27" spans="1:20" x14ac:dyDescent="0.2">
      <c r="A27" s="314">
        <v>9</v>
      </c>
      <c r="B27" s="315" t="str">
        <f>IF($D27="","",VLOOKUP($D27,PrepGirls!$A$13:$M$28,13,FALSE))</f>
        <v/>
      </c>
      <c r="C27" s="316" t="str">
        <f>IF($D27="","",VLOOKUP($D27,PrepGirls!$A$13:$M$28,12,FALSE))</f>
        <v/>
      </c>
      <c r="D27" s="356">
        <v>5</v>
      </c>
      <c r="E27" s="334" t="str">
        <f>UPPER(IF($D27="","",VLOOKUP($D27,PrepGirls!$A$13:$M$28,2,FALSE)))</f>
        <v>BOUDJADI</v>
      </c>
      <c r="F27" s="334" t="str">
        <f>IF($D27="","",VLOOKUP($D27,PrepGirls!$A$13:$M$28,3,FALSE))</f>
        <v>Yassmine</v>
      </c>
      <c r="G27" s="334"/>
      <c r="H27" s="315" t="str">
        <f>IF($D27="","",VLOOKUP($D27,PrepGirls!$A$13:$M$28,4,FALSE))</f>
        <v>ALG</v>
      </c>
      <c r="I27" s="319"/>
      <c r="J27" s="320"/>
      <c r="K27" s="321"/>
      <c r="L27" s="320"/>
      <c r="M27" s="320"/>
      <c r="N27" s="320"/>
      <c r="O27" s="330"/>
      <c r="P27" s="343" t="str">
        <f>UPPER(IF(O27="a",N17,IF(O27="b",N37,)))</f>
        <v/>
      </c>
      <c r="Q27" s="311"/>
    </row>
    <row r="28" spans="1:20" x14ac:dyDescent="0.2">
      <c r="A28" s="314"/>
      <c r="B28" s="322"/>
      <c r="C28" s="323"/>
      <c r="D28" s="324"/>
      <c r="E28" s="338" t="str">
        <f>UPPER(IF($D27="","",VLOOKUP($D27,PrepGirls!$A$13:$M$28,7,FALSE)))</f>
        <v>BEN AISSA</v>
      </c>
      <c r="F28" s="338" t="str">
        <f>IF($D27="","",VLOOKUP($D27,PrepGirls!$A$13:$M$28,8,FALSE))</f>
        <v>Amira</v>
      </c>
      <c r="G28" s="338"/>
      <c r="H28" s="339" t="str">
        <f>IF($D27="","",VLOOKUP($D27,PrepGirls!$A$13:$M$28,9,FALSE))</f>
        <v>ALG</v>
      </c>
      <c r="I28" s="327"/>
      <c r="J28" s="348" t="str">
        <f>UPPER(IF(I29="a",E27,IF(I29="b",E30,)))</f>
        <v>BOUDJADI</v>
      </c>
      <c r="K28" s="321"/>
      <c r="L28" s="320"/>
      <c r="M28" s="320"/>
      <c r="N28" s="320"/>
      <c r="O28" s="320"/>
      <c r="P28" s="348"/>
      <c r="Q28" s="311"/>
    </row>
    <row r="29" spans="1:20" x14ac:dyDescent="0.2">
      <c r="A29" s="314"/>
      <c r="B29" s="322"/>
      <c r="C29" s="323"/>
      <c r="D29" s="324"/>
      <c r="E29" s="329"/>
      <c r="F29" s="329"/>
      <c r="G29" s="329"/>
      <c r="H29" s="323"/>
      <c r="I29" s="330" t="s">
        <v>57</v>
      </c>
      <c r="J29" s="319" t="str">
        <f>UPPER(IF(I29="a",E28,IF(I29="b",E31,)))</f>
        <v>BEN AISSA</v>
      </c>
      <c r="K29" s="332"/>
      <c r="L29" s="320"/>
      <c r="M29" s="320"/>
      <c r="N29" s="320"/>
      <c r="O29" s="320"/>
      <c r="P29" s="348"/>
      <c r="Q29" s="311"/>
    </row>
    <row r="30" spans="1:20" x14ac:dyDescent="0.2">
      <c r="A30" s="314">
        <v>10</v>
      </c>
      <c r="B30" s="315" t="str">
        <f>IF($D30="","",VLOOKUP($D30,PrepGirls!$A$13:$M$28,13,FALSE))</f>
        <v/>
      </c>
      <c r="C30" s="315" t="str">
        <f>IF($D30="","",VLOOKUP($D30,PrepGirls!$A$13:$M$28,12,FALSE))</f>
        <v/>
      </c>
      <c r="D30" s="333">
        <v>9</v>
      </c>
      <c r="E30" s="334" t="str">
        <f>UPPER(IF($D30="","",VLOOKUP($D30,PrepGirls!$A$13:$M$28,2,FALSE)))</f>
        <v>BYE</v>
      </c>
      <c r="F30" s="334" t="str">
        <f>IF($D30="","",VLOOKUP($D30,PrepGirls!$A$13:$M$28,3,FALSE))</f>
        <v/>
      </c>
      <c r="G30" s="334"/>
      <c r="H30" s="315" t="str">
        <f>IF($D30="","",VLOOKUP($D30,PrepGirls!$A$13:$M$28,4,FALSE))</f>
        <v/>
      </c>
      <c r="I30" s="335"/>
      <c r="J30" s="320"/>
      <c r="K30" s="321"/>
      <c r="L30" s="336"/>
      <c r="M30" s="320"/>
      <c r="N30" s="320"/>
      <c r="O30" s="320"/>
      <c r="P30" s="348"/>
      <c r="Q30" s="311"/>
    </row>
    <row r="31" spans="1:20" x14ac:dyDescent="0.2">
      <c r="D31" s="337"/>
      <c r="E31" s="338" t="str">
        <f>UPPER(IF($D30="","",VLOOKUP($D30,PrepGirls!$A$13:$M$28,7,FALSE)))</f>
        <v>BYE</v>
      </c>
      <c r="F31" s="338" t="str">
        <f>IF($D30="","",VLOOKUP($D30,PrepGirls!$A$13:$M$28,8,FALSE))</f>
        <v/>
      </c>
      <c r="G31" s="338"/>
      <c r="H31" s="339" t="str">
        <f>IF($D30="","",VLOOKUP($D30,PrepGirls!$A$13:$M$28,9,FALSE))</f>
        <v/>
      </c>
      <c r="I31" s="327"/>
      <c r="J31" s="320"/>
      <c r="L31" s="357" t="str">
        <f>UPPER(IF(K32="a",J28,IF(K32="b",J33,)))</f>
        <v/>
      </c>
      <c r="M31" s="320"/>
      <c r="N31" s="320"/>
      <c r="O31" s="320"/>
      <c r="P31" s="348"/>
      <c r="Q31" s="311"/>
    </row>
    <row r="32" spans="1:20" x14ac:dyDescent="0.2">
      <c r="A32" s="314">
        <v>11</v>
      </c>
      <c r="B32" s="358" t="str">
        <f>IF($D32="","",VLOOKUP($D32,PrepGirls!$A$13:$M$28,13,FALSE))</f>
        <v/>
      </c>
      <c r="C32" s="342">
        <f>IF($D32="","",VLOOKUP($D32,PrepGirls!$A$13:$M$28,5,FALSE))</f>
        <v>0</v>
      </c>
      <c r="D32" s="333">
        <v>14</v>
      </c>
      <c r="E32" s="334" t="str">
        <f>UPPER(IF($D32="","",VLOOKUP($D32,PrepGirls!$A$13:$M$28,2,FALSE)))</f>
        <v>BYE</v>
      </c>
      <c r="F32" s="334" t="str">
        <f>IF($D32="","",VLOOKUP($D32,PrepGirls!$A$13:$M$28,3,FALSE))</f>
        <v/>
      </c>
      <c r="G32" s="334"/>
      <c r="H32" s="315" t="str">
        <f>IF($D32="","",VLOOKUP($D32,PrepGirls!$A$13:$M$28,4,FALSE))</f>
        <v/>
      </c>
      <c r="I32" s="321"/>
      <c r="J32" s="320"/>
      <c r="K32" s="330"/>
      <c r="L32" s="359" t="str">
        <f>UPPER(IF(K32="a",J29,IF(K32="b",J34,)))</f>
        <v/>
      </c>
      <c r="M32" s="319"/>
      <c r="N32" s="344"/>
      <c r="O32" s="320"/>
      <c r="P32" s="348"/>
      <c r="Q32" s="311"/>
    </row>
    <row r="33" spans="1:17" x14ac:dyDescent="0.2">
      <c r="B33" s="263"/>
      <c r="C33" s="263"/>
      <c r="D33" s="337"/>
      <c r="E33" s="338" t="str">
        <f>UPPER(IF($D32="","",VLOOKUP($D32,PrepGirls!$A$13:$M$28,7,FALSE)))</f>
        <v>BYE</v>
      </c>
      <c r="F33" s="338" t="str">
        <f>IF($D32="","",VLOOKUP($D32,PrepGirls!$A$13:$M$28,8,FALSE))</f>
        <v/>
      </c>
      <c r="G33" s="338"/>
      <c r="H33" s="339" t="str">
        <f>IF($D32="","",VLOOKUP($D32,PrepGirls!$A$13:$M$28,9,FALSE))</f>
        <v/>
      </c>
      <c r="I33" s="345"/>
      <c r="J33" s="329" t="str">
        <f>UPPER(IF(I34="a",E32,IF(I34="b",E35,)))</f>
        <v>BAHRI</v>
      </c>
      <c r="K33" s="347"/>
      <c r="L33" s="320"/>
      <c r="N33" s="348"/>
      <c r="O33" s="320"/>
      <c r="P33" s="348"/>
      <c r="Q33" s="311"/>
    </row>
    <row r="34" spans="1:17" x14ac:dyDescent="0.2">
      <c r="A34" s="314"/>
      <c r="B34" s="322"/>
      <c r="C34" s="322"/>
      <c r="D34" s="337"/>
      <c r="E34" s="346"/>
      <c r="F34" s="346"/>
      <c r="G34" s="346"/>
      <c r="H34" s="322"/>
      <c r="I34" s="330" t="s">
        <v>60</v>
      </c>
      <c r="J34" s="331" t="str">
        <f>UPPER(IF(I34="a",E33,IF(I34="b",E36,)))</f>
        <v>BEN HASSEN</v>
      </c>
      <c r="K34" s="349"/>
      <c r="L34" s="346"/>
      <c r="M34" s="335"/>
      <c r="N34" s="320"/>
      <c r="O34" s="320"/>
      <c r="P34" s="348"/>
      <c r="Q34" s="311"/>
    </row>
    <row r="35" spans="1:17" x14ac:dyDescent="0.2">
      <c r="A35" s="314">
        <v>12</v>
      </c>
      <c r="B35" s="315" t="str">
        <f>IF($D35="","",VLOOKUP($D35,PrepGirls!$A$13:$M$28,13,FALSE))</f>
        <v/>
      </c>
      <c r="C35" s="342">
        <f>IF($D35="","",VLOOKUP($D35,PrepGirls!$A$13:$M$28,5,FALSE))</f>
        <v>0</v>
      </c>
      <c r="D35" s="352">
        <v>3</v>
      </c>
      <c r="E35" s="318" t="str">
        <f>UPPER(IF($D35="","",VLOOKUP($D35,PrepGirls!$A$13:$M$28,2,FALSE)))</f>
        <v>BAHRI</v>
      </c>
      <c r="F35" s="318" t="str">
        <f>IF($D35="","",VLOOKUP($D35,PrepGirls!$A$13:$M$28,3,FALSE))</f>
        <v>Ferdaoues</v>
      </c>
      <c r="G35" s="318"/>
      <c r="H35" s="316" t="str">
        <f>IF($D35="","",VLOOKUP($D35,PrepGirls!$A$13:$M$28,4,FALSE))</f>
        <v>TUN</v>
      </c>
      <c r="I35" s="335"/>
      <c r="J35" s="320"/>
      <c r="K35" s="321"/>
      <c r="L35" s="320"/>
      <c r="N35" s="336"/>
      <c r="O35" s="320"/>
      <c r="P35" s="348"/>
      <c r="Q35" s="311"/>
    </row>
    <row r="36" spans="1:17" x14ac:dyDescent="0.2">
      <c r="B36" s="263"/>
      <c r="C36" s="263"/>
      <c r="D36" s="350"/>
      <c r="E36" s="325" t="str">
        <f>UPPER(IF($D35="","",VLOOKUP($D35,PrepGirls!$A$13:$M$28,7,FALSE)))</f>
        <v>BEN HASSEN</v>
      </c>
      <c r="F36" s="325" t="str">
        <f>IF($D35="","",VLOOKUP($D35,PrepGirls!$A$13:$M$28,8,FALSE))</f>
        <v>Feriel</v>
      </c>
      <c r="G36" s="325"/>
      <c r="H36" s="326" t="str">
        <f>IF($D35="","",VLOOKUP($D35,PrepGirls!$A$13:$M$28,9,FALSE))</f>
        <v>TUN</v>
      </c>
      <c r="I36" s="345"/>
      <c r="J36" s="320"/>
      <c r="K36" s="321"/>
      <c r="L36" s="320"/>
      <c r="M36" s="347"/>
      <c r="N36" s="344" t="str">
        <f>UPPER(IF(M37="a",L31,IF(M37="b",L41,)))</f>
        <v/>
      </c>
      <c r="O36" s="320"/>
      <c r="P36" s="348"/>
      <c r="Q36" s="311"/>
    </row>
    <row r="37" spans="1:17" x14ac:dyDescent="0.2">
      <c r="A37" s="314">
        <v>13</v>
      </c>
      <c r="B37" s="315" t="str">
        <f>IF($D37="","",VLOOKUP($D37,PrepGirls!$A$13:$M$28,13,FALSE))</f>
        <v/>
      </c>
      <c r="C37" s="351">
        <f>IF($D37="","",VLOOKUP($D37,PrepGirls!$A$13:$M$28,5,FALSE))</f>
        <v>0</v>
      </c>
      <c r="D37" s="333">
        <v>6</v>
      </c>
      <c r="E37" s="334" t="str">
        <f>UPPER(IF($D37="","",VLOOKUP($D37,PrepGirls!$A$13:$M$28,2,FALSE)))</f>
        <v>SHUMET</v>
      </c>
      <c r="F37" s="334" t="str">
        <f>IF($D37="","",VLOOKUP($D37,PrepGirls!$A$13:$M$28,3,FALSE))</f>
        <v>Mekenes Adane</v>
      </c>
      <c r="G37" s="334"/>
      <c r="H37" s="315" t="str">
        <f>IF($D37="","",VLOOKUP($D37,PrepGirls!$A$13:$M$28,4,FALSE))</f>
        <v>ETH</v>
      </c>
      <c r="I37" s="319"/>
      <c r="J37" s="320"/>
      <c r="K37" s="321"/>
      <c r="L37" s="320"/>
      <c r="M37" s="330"/>
      <c r="N37" s="343" t="str">
        <f>UPPER(IF(M37="a",L32,IF(M37="b",L42,)))</f>
        <v/>
      </c>
      <c r="O37" s="353"/>
      <c r="P37" s="348"/>
      <c r="Q37" s="311"/>
    </row>
    <row r="38" spans="1:17" x14ac:dyDescent="0.2">
      <c r="A38" s="314"/>
      <c r="B38" s="322"/>
      <c r="C38" s="323"/>
      <c r="D38" s="324"/>
      <c r="E38" s="338" t="str">
        <f>UPPER(IF($D37="","",VLOOKUP($D37,PrepGirls!$A$13:$M$28,7,FALSE)))</f>
        <v>KASSIM</v>
      </c>
      <c r="F38" s="338" t="str">
        <f>IF($D37="","",VLOOKUP($D37,PrepGirls!$A$13:$M$28,8,FALSE))</f>
        <v>Sara Kasahum</v>
      </c>
      <c r="G38" s="338"/>
      <c r="H38" s="339" t="str">
        <f>IF($D37="","",VLOOKUP($D37,PrepGirls!$A$13:$M$28,9,FALSE))</f>
        <v>ETH</v>
      </c>
      <c r="I38" s="327"/>
      <c r="J38" s="348" t="str">
        <f>UPPER(IF(I39="a",E37,IF(I39="b",E40,)))</f>
        <v>SHUMET</v>
      </c>
      <c r="K38" s="321"/>
      <c r="L38" s="320"/>
      <c r="M38" s="320"/>
      <c r="N38" s="348"/>
      <c r="O38" s="320"/>
      <c r="P38" s="320"/>
      <c r="Q38" s="311"/>
    </row>
    <row r="39" spans="1:17" x14ac:dyDescent="0.2">
      <c r="A39" s="344"/>
      <c r="B39" s="322"/>
      <c r="C39" s="323"/>
      <c r="D39" s="324"/>
      <c r="E39" s="329"/>
      <c r="F39" s="329"/>
      <c r="G39" s="329"/>
      <c r="H39" s="323"/>
      <c r="I39" s="330" t="s">
        <v>57</v>
      </c>
      <c r="J39" s="319" t="str">
        <f>UPPER(IF(I39="a",E38,IF(I39="b",E41,)))</f>
        <v>KASSIM</v>
      </c>
      <c r="K39" s="332"/>
      <c r="L39" s="320"/>
      <c r="M39" s="320"/>
      <c r="N39" s="348"/>
      <c r="O39" s="320"/>
      <c r="P39" s="320"/>
      <c r="Q39" s="311"/>
    </row>
    <row r="40" spans="1:17" x14ac:dyDescent="0.2">
      <c r="A40" s="314">
        <v>14</v>
      </c>
      <c r="B40" s="315" t="str">
        <f>IF($D40="","",VLOOKUP($D40,PrepGirls!$A$13:$M$28,13,FALSE))</f>
        <v/>
      </c>
      <c r="C40" s="342">
        <f>IF($D40="","",VLOOKUP($D40,PrepGirls!$A$13:$M$28,5,FALSE))</f>
        <v>0</v>
      </c>
      <c r="D40" s="333">
        <v>10</v>
      </c>
      <c r="E40" s="334" t="str">
        <f>UPPER(IF($D40="","",VLOOKUP($D40,PrepGirls!$A$13:$M$28,2,FALSE)))</f>
        <v>BYE</v>
      </c>
      <c r="F40" s="334" t="str">
        <f>IF($D40="","",VLOOKUP($D40,PrepGirls!$A$13:$M$28,3,FALSE))</f>
        <v/>
      </c>
      <c r="G40" s="334"/>
      <c r="H40" s="315" t="str">
        <f>IF($D40="","",VLOOKUP($D40,PrepGirls!$A$13:$M$28,4,FALSE))</f>
        <v/>
      </c>
      <c r="I40" s="335"/>
      <c r="J40" s="320"/>
      <c r="L40" s="336"/>
      <c r="M40" s="320"/>
      <c r="N40" s="348"/>
      <c r="O40" s="320"/>
      <c r="P40" s="320"/>
      <c r="Q40" s="311"/>
    </row>
    <row r="41" spans="1:17" x14ac:dyDescent="0.2">
      <c r="A41" s="344"/>
      <c r="D41" s="337"/>
      <c r="E41" s="338" t="str">
        <f>UPPER(IF($D40="","",VLOOKUP($D40,PrepGirls!$A$13:$M$28,7,FALSE)))</f>
        <v>BYE</v>
      </c>
      <c r="F41" s="338" t="str">
        <f>IF($D40="","",VLOOKUP($D40,PrepGirls!$A$13:$M$28,8,FALSE))</f>
        <v/>
      </c>
      <c r="G41" s="338"/>
      <c r="H41" s="339" t="str">
        <f>IF($D40="","",VLOOKUP($D40,PrepGirls!$A$13:$M$28,9,FALSE))</f>
        <v/>
      </c>
      <c r="I41" s="327"/>
      <c r="J41" s="320"/>
      <c r="K41" s="347"/>
      <c r="L41" s="341" t="str">
        <f>UPPER(IF(K42="a",J38,IF(K42="b",J43,)))</f>
        <v/>
      </c>
      <c r="M41" s="320"/>
      <c r="N41" s="348"/>
      <c r="O41" s="320"/>
      <c r="P41" s="320"/>
      <c r="Q41" s="311"/>
    </row>
    <row r="42" spans="1:17" x14ac:dyDescent="0.2">
      <c r="A42" s="314">
        <v>15</v>
      </c>
      <c r="B42" s="315" t="str">
        <f>IF($D42="","",VLOOKUP($D42,PrepGirls!$A$13:$M$28,13,FALSE))</f>
        <v/>
      </c>
      <c r="C42" s="342">
        <f>IF($D42="","",VLOOKUP($D42,PrepGirls!$A$13:$M$28,5,FALSE))</f>
        <v>0</v>
      </c>
      <c r="D42" s="333">
        <v>13</v>
      </c>
      <c r="E42" s="334" t="str">
        <f>UPPER(IF($D42="","",VLOOKUP($D42,PrepGirls!$A$13:$M$28,2,FALSE)))</f>
        <v>BYE</v>
      </c>
      <c r="F42" s="334" t="str">
        <f>IF($D42="","",VLOOKUP($D42,PrepGirls!$A$13:$M$28,3,FALSE))</f>
        <v/>
      </c>
      <c r="G42" s="334"/>
      <c r="H42" s="315" t="str">
        <f>IF($D42="","",VLOOKUP($D42,PrepGirls!$A$13:$M$28,4,FALSE))</f>
        <v/>
      </c>
      <c r="I42" s="321"/>
      <c r="J42" s="320"/>
      <c r="K42" s="330"/>
      <c r="L42" s="343" t="str">
        <f>UPPER(IF(K42="a",J39,IF(K42="b",J44,)))</f>
        <v/>
      </c>
      <c r="M42" s="353"/>
      <c r="N42" s="320"/>
      <c r="O42" s="320"/>
      <c r="P42" s="320"/>
      <c r="Q42" s="311"/>
    </row>
    <row r="43" spans="1:17" x14ac:dyDescent="0.2">
      <c r="A43" s="344"/>
      <c r="B43" s="263"/>
      <c r="C43" s="263"/>
      <c r="D43" s="337"/>
      <c r="E43" s="338" t="str">
        <f>UPPER(IF($D42="","",VLOOKUP($D42,PrepGirls!$A$13:$M$28,7,FALSE)))</f>
        <v>BYE</v>
      </c>
      <c r="F43" s="338" t="str">
        <f>IF($D42="","",VLOOKUP($D42,PrepGirls!$A$13:$M$28,8,FALSE))</f>
        <v/>
      </c>
      <c r="G43" s="338"/>
      <c r="H43" s="339" t="str">
        <f>IF($D42="","",VLOOKUP($D42,PrepGirls!$A$13:$M$28,9,FALSE))</f>
        <v/>
      </c>
      <c r="I43" s="345"/>
      <c r="J43" s="329" t="str">
        <f>UPPER(IF(I44="a",E42,IF(I44="b",E45,)))</f>
        <v>EZZAT</v>
      </c>
      <c r="K43" s="347"/>
      <c r="L43" s="320"/>
      <c r="N43" s="320"/>
      <c r="O43" s="320"/>
      <c r="P43" s="320"/>
      <c r="Q43" s="311"/>
    </row>
    <row r="44" spans="1:17" x14ac:dyDescent="0.2">
      <c r="A44" s="314"/>
      <c r="B44" s="322"/>
      <c r="C44" s="322"/>
      <c r="D44" s="337"/>
      <c r="E44" s="346"/>
      <c r="F44" s="346"/>
      <c r="G44" s="346"/>
      <c r="H44" s="322"/>
      <c r="I44" s="330" t="s">
        <v>60</v>
      </c>
      <c r="J44" s="331" t="str">
        <f>UPPER(IF(I44="a",E43,IF(I44="b",E46,)))</f>
        <v>ELHUSSEIN</v>
      </c>
      <c r="K44" s="349"/>
      <c r="L44" s="346"/>
      <c r="M44" s="320"/>
      <c r="N44" s="320"/>
      <c r="O44" s="320"/>
      <c r="P44" s="320"/>
      <c r="Q44" s="311"/>
    </row>
    <row r="45" spans="1:17" x14ac:dyDescent="0.2">
      <c r="A45" s="344">
        <v>16</v>
      </c>
      <c r="B45" s="315" t="str">
        <f>IF($D45="","",VLOOKUP($D45,PrepGirls!$A$13:$M$28,13,FALSE))</f>
        <v/>
      </c>
      <c r="C45" s="342">
        <f>IF($D45="","",VLOOKUP($D45,PrepGirls!$A$13:$M$28,5,FALSE))</f>
        <v>0</v>
      </c>
      <c r="D45" s="317">
        <v>2</v>
      </c>
      <c r="E45" s="318" t="str">
        <f>UPPER(IF($D45="","",VLOOKUP($D45,PrepGirls!$A$13:$M$28,2,FALSE)))</f>
        <v>EZZAT</v>
      </c>
      <c r="F45" s="318" t="str">
        <f>IF($D45="","",VLOOKUP($D45,PrepGirls!$A$13:$M$28,3,FALSE))</f>
        <v>Yasmine</v>
      </c>
      <c r="G45" s="318"/>
      <c r="H45" s="316" t="str">
        <f>IF($D45="","",VLOOKUP($D45,PrepGirls!$A$13:$M$28,4,FALSE))</f>
        <v>EGY</v>
      </c>
      <c r="I45" s="335"/>
      <c r="J45" s="320"/>
      <c r="K45" s="321"/>
      <c r="L45" s="320"/>
      <c r="M45" s="320"/>
      <c r="N45" s="320"/>
      <c r="O45" s="320"/>
      <c r="P45" s="320"/>
      <c r="Q45" s="311"/>
    </row>
    <row r="46" spans="1:17" x14ac:dyDescent="0.2">
      <c r="A46" s="314"/>
      <c r="B46" s="263"/>
      <c r="C46" s="263"/>
      <c r="D46" s="350"/>
      <c r="E46" s="325" t="str">
        <f>UPPER(IF($D45="","",VLOOKUP($D45,PrepGirls!$A$13:$M$28,7,FALSE)))</f>
        <v>ELHUSSEIN</v>
      </c>
      <c r="F46" s="325" t="str">
        <f>IF($D45="","",VLOOKUP($D45,PrepGirls!$A$13:$M$28,8,FALSE))</f>
        <v>Lamis</v>
      </c>
      <c r="G46" s="325"/>
      <c r="H46" s="326" t="str">
        <f>IF($D45="","",VLOOKUP($D45,PrepGirls!$A$13:$M$28,9,FALSE))</f>
        <v>EGY</v>
      </c>
      <c r="I46" s="345"/>
      <c r="J46" s="320"/>
      <c r="K46" s="321"/>
      <c r="L46" s="320"/>
      <c r="M46" s="320"/>
      <c r="N46" s="320"/>
      <c r="O46" s="320"/>
      <c r="P46" s="320"/>
      <c r="Q46" s="311"/>
    </row>
    <row r="47" spans="1:17" x14ac:dyDescent="0.2">
      <c r="A47" s="344"/>
      <c r="B47" s="322"/>
      <c r="C47" s="322"/>
      <c r="E47" s="346"/>
      <c r="F47" s="346"/>
      <c r="G47" s="346"/>
      <c r="H47" s="322"/>
      <c r="I47" s="321"/>
      <c r="J47" s="320"/>
      <c r="K47" s="321"/>
      <c r="L47" s="320"/>
      <c r="M47" s="321"/>
      <c r="N47" s="344"/>
      <c r="O47" s="320"/>
      <c r="P47" s="320"/>
      <c r="Q47" s="311"/>
    </row>
    <row r="49" spans="2:16" x14ac:dyDescent="0.2">
      <c r="B49" s="280"/>
      <c r="C49" s="398" t="s">
        <v>124</v>
      </c>
      <c r="D49" s="398"/>
      <c r="E49" s="398"/>
      <c r="F49" s="398"/>
      <c r="H49" s="280"/>
      <c r="I49" s="398" t="s">
        <v>125</v>
      </c>
      <c r="J49" s="398"/>
      <c r="K49" s="398"/>
      <c r="L49" s="398"/>
      <c r="M49" s="398" t="s">
        <v>126</v>
      </c>
      <c r="N49" s="398"/>
      <c r="O49" s="398"/>
      <c r="P49" s="398"/>
    </row>
    <row r="50" spans="2:16" x14ac:dyDescent="0.2">
      <c r="B50" s="360">
        <v>1</v>
      </c>
      <c r="C50" s="403" t="str">
        <f>PrepGirls!B13 &amp; " / " &amp; PrepGirls!G13</f>
        <v>SAMIR / CHEHOUDI</v>
      </c>
      <c r="D50" s="404"/>
      <c r="E50" s="404"/>
      <c r="F50" s="405"/>
      <c r="G50" s="354"/>
      <c r="H50" s="360">
        <v>1</v>
      </c>
      <c r="I50" s="406"/>
      <c r="J50" s="407"/>
      <c r="K50" s="407"/>
      <c r="L50" s="408"/>
      <c r="M50" s="406"/>
      <c r="N50" s="407"/>
      <c r="O50" s="407"/>
      <c r="P50" s="408"/>
    </row>
    <row r="51" spans="2:16" x14ac:dyDescent="0.2">
      <c r="B51" s="360">
        <v>2</v>
      </c>
      <c r="C51" s="403" t="str">
        <f>PrepGirls!B14 &amp; " / " &amp; PrepGirls!G14</f>
        <v>EZZAT / ELHUSSEIN</v>
      </c>
      <c r="D51" s="404"/>
      <c r="E51" s="404"/>
      <c r="F51" s="405"/>
      <c r="G51" s="354"/>
      <c r="H51" s="360">
        <v>2</v>
      </c>
      <c r="I51" s="406"/>
      <c r="J51" s="407"/>
      <c r="K51" s="407"/>
      <c r="L51" s="408"/>
      <c r="M51" s="406"/>
      <c r="N51" s="407"/>
      <c r="O51" s="407"/>
      <c r="P51" s="408"/>
    </row>
    <row r="52" spans="2:16" x14ac:dyDescent="0.2">
      <c r="B52" s="360">
        <v>3</v>
      </c>
      <c r="C52" s="403" t="str">
        <f>PrepGirls!B15 &amp; " / " &amp; PrepGirls!G15</f>
        <v>BAHRI / BEN HASSEN</v>
      </c>
      <c r="D52" s="404"/>
      <c r="E52" s="404"/>
      <c r="F52" s="405"/>
      <c r="G52" s="354"/>
      <c r="H52" s="360">
        <v>3</v>
      </c>
      <c r="I52" s="411"/>
      <c r="J52" s="411"/>
      <c r="K52" s="411"/>
      <c r="L52" s="411"/>
      <c r="M52" s="406"/>
      <c r="N52" s="407"/>
      <c r="O52" s="407"/>
      <c r="P52" s="408"/>
    </row>
    <row r="53" spans="2:16" x14ac:dyDescent="0.2">
      <c r="B53" s="360">
        <v>4</v>
      </c>
      <c r="C53" s="403" t="str">
        <f>PrepGirls!B16 &amp; " / " &amp; PrepGirls!G16</f>
        <v>OKTOYI / OWEGI</v>
      </c>
      <c r="D53" s="404"/>
      <c r="E53" s="404"/>
      <c r="F53" s="405"/>
      <c r="G53" s="354"/>
      <c r="H53" s="360">
        <v>4</v>
      </c>
      <c r="I53" s="411"/>
      <c r="J53" s="411"/>
      <c r="K53" s="411"/>
      <c r="L53" s="411"/>
      <c r="M53" s="406"/>
      <c r="N53" s="407"/>
      <c r="O53" s="407"/>
      <c r="P53" s="408"/>
    </row>
    <row r="54" spans="2:16" x14ac:dyDescent="0.2">
      <c r="B54" s="361"/>
      <c r="C54" s="412"/>
      <c r="D54" s="412"/>
      <c r="E54" s="412"/>
      <c r="F54" s="412"/>
      <c r="G54" s="354"/>
      <c r="H54" s="361"/>
      <c r="I54" s="413"/>
      <c r="J54" s="413"/>
      <c r="K54" s="413"/>
      <c r="L54" s="413"/>
      <c r="M54" s="413"/>
      <c r="N54" s="413"/>
      <c r="O54" s="413"/>
      <c r="P54" s="413"/>
    </row>
    <row r="56" spans="2:16" s="263" customFormat="1" x14ac:dyDescent="0.2">
      <c r="B56" s="362" t="s">
        <v>127</v>
      </c>
      <c r="C56" s="281"/>
      <c r="D56" s="281"/>
      <c r="F56" s="363" t="s">
        <v>128</v>
      </c>
      <c r="H56" s="281"/>
      <c r="K56" s="340"/>
      <c r="L56" s="414" t="s">
        <v>41</v>
      </c>
      <c r="M56" s="414"/>
      <c r="N56" s="414"/>
      <c r="O56" s="414"/>
      <c r="P56" s="414"/>
    </row>
    <row r="57" spans="2:16" s="263" customFormat="1" x14ac:dyDescent="0.2">
      <c r="B57" s="362" t="s">
        <v>129</v>
      </c>
      <c r="C57" s="281"/>
      <c r="D57" s="281"/>
      <c r="F57" s="363" t="s">
        <v>130</v>
      </c>
      <c r="H57" s="281"/>
      <c r="K57" s="340"/>
      <c r="L57" s="415" t="s">
        <v>131</v>
      </c>
      <c r="M57" s="415"/>
      <c r="N57" s="415"/>
      <c r="O57" s="415"/>
      <c r="P57" s="415"/>
    </row>
    <row r="58" spans="2:16" s="263" customFormat="1" x14ac:dyDescent="0.2">
      <c r="B58" s="362" t="s">
        <v>132</v>
      </c>
      <c r="C58" s="281"/>
      <c r="D58" s="281"/>
      <c r="F58" s="363" t="s">
        <v>133</v>
      </c>
      <c r="H58" s="281"/>
      <c r="K58" s="340"/>
      <c r="L58" s="409">
        <v>98218694</v>
      </c>
      <c r="M58" s="410"/>
      <c r="N58" s="410"/>
      <c r="O58" s="410"/>
      <c r="P58" s="410"/>
    </row>
    <row r="59" spans="2:16" x14ac:dyDescent="0.2">
      <c r="B59" s="362" t="s">
        <v>134</v>
      </c>
    </row>
  </sheetData>
  <mergeCells count="26">
    <mergeCell ref="L58:P58"/>
    <mergeCell ref="C52:F52"/>
    <mergeCell ref="I52:L52"/>
    <mergeCell ref="M52:P52"/>
    <mergeCell ref="C53:F53"/>
    <mergeCell ref="I53:L53"/>
    <mergeCell ref="M53:P53"/>
    <mergeCell ref="C54:F54"/>
    <mergeCell ref="I54:L54"/>
    <mergeCell ref="M54:P54"/>
    <mergeCell ref="L56:P56"/>
    <mergeCell ref="L57:P57"/>
    <mergeCell ref="C50:F50"/>
    <mergeCell ref="I50:L50"/>
    <mergeCell ref="M50:P50"/>
    <mergeCell ref="C51:F51"/>
    <mergeCell ref="I51:L51"/>
    <mergeCell ref="M51:P51"/>
    <mergeCell ref="C49:F49"/>
    <mergeCell ref="I49:L49"/>
    <mergeCell ref="M49:P49"/>
    <mergeCell ref="A1:Q1"/>
    <mergeCell ref="B2:Q2"/>
    <mergeCell ref="F4:I4"/>
    <mergeCell ref="J4:M4"/>
    <mergeCell ref="N4:Q4"/>
  </mergeCells>
  <pageMargins left="0.39370078740157483" right="0.39370078740157483" top="0.74803149606299213" bottom="0.74803149606299213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PrepB</vt:lpstr>
      <vt:lpstr>PrepG</vt:lpstr>
      <vt:lpstr>Boys - Consolation 03-32 (32)</vt:lpstr>
      <vt:lpstr>Girls - Consolation 03-32 (32)</vt:lpstr>
      <vt:lpstr>PrepBoys</vt:lpstr>
      <vt:lpstr>Boys</vt:lpstr>
      <vt:lpstr>PrepGirls</vt:lpstr>
      <vt:lpstr>Girls</vt:lpstr>
      <vt:lpstr>Boys!Zone_d_impression</vt:lpstr>
      <vt:lpstr>'Boys - Consolation 03-32 (32)'!Zone_d_impression</vt:lpstr>
      <vt:lpstr>Girls!Zone_d_impression</vt:lpstr>
      <vt:lpstr>'Girls - Consolation 03-32 (32)'!Zone_d_impression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Hichem</dc:creator>
  <cp:lastModifiedBy>Maraouan BOUJLEL</cp:lastModifiedBy>
  <dcterms:created xsi:type="dcterms:W3CDTF">2021-11-08T10:39:44Z</dcterms:created>
  <dcterms:modified xsi:type="dcterms:W3CDTF">2021-11-22T17:50:51Z</dcterms:modified>
</cp:coreProperties>
</file>